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rovska\AppData\Roaming\iManage\Work\Recent\CZ-LIBERTY_RESTRU\"/>
    </mc:Choice>
  </mc:AlternateContent>
  <xr:revisionPtr revIDLastSave="0" documentId="13_ncr:1_{286E09B6-5314-4CC8-920F-B8CE018F20B9}" xr6:coauthVersionLast="47" xr6:coauthVersionMax="47" xr10:uidLastSave="{00000000-0000-0000-0000-000000000000}"/>
  <bookViews>
    <workbookView xWindow="-120" yWindow="-120" windowWidth="29040" windowHeight="15840" xr2:uid="{045E0BF9-74BB-47B9-A2FD-701A346CCA90}"/>
  </bookViews>
  <sheets>
    <sheet name="Krátkodobé závazky" sheetId="1" r:id="rId1"/>
    <sheet name="Dlouhodobé závazky" sheetId="2" r:id="rId2"/>
  </sheets>
  <externalReferences>
    <externalReference r:id="rId3"/>
  </externalReferences>
  <definedNames>
    <definedName name="capexadvances">'[1]052_7_11_2023'!$B:$D</definedName>
    <definedName name="DATA11">'[1]31_10_2023'!#REF!</definedName>
    <definedName name="DATA13">'[1]31_10_2023'!#REF!</definedName>
    <definedName name="DATA15">'[1]31_10_2023'!#REF!</definedName>
    <definedName name="DATA17">'[1]31_10_2023'!#REF!</definedName>
    <definedName name="DATA19">'[1]31_10_2023'!#REF!</definedName>
    <definedName name="DATA20">'[1]31_10_2023'!#REF!</definedName>
    <definedName name="DATA21">'[1]31_10_2023'!#REF!</definedName>
    <definedName name="DATA22">'[1]31_10_2023'!#REF!</definedName>
    <definedName name="DATA23">'[1]31_10_2023'!#REF!</definedName>
    <definedName name="DATA5">'[1]31_10_2023'!#REF!</definedName>
    <definedName name="DATA7">'[1]31_10_2023'!#REF!</definedName>
    <definedName name="DATA9">'[1]31_10_2023'!#REF!</definedName>
    <definedName name="inventoryadvances">'[1]151_7_11_2023'!$B:$H</definedName>
    <definedName name="operatingadvances">'[1]314_7_22_2023'!$B:$D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1" l="1"/>
  <c r="B44" i="2" l="1"/>
  <c r="B33" i="2"/>
  <c r="B22" i="2"/>
  <c r="B117" i="1" l="1"/>
  <c r="B93" i="1"/>
  <c r="B88" i="1"/>
  <c r="B69" i="1"/>
  <c r="B65" i="1"/>
  <c r="B58" i="1"/>
  <c r="B38" i="1"/>
  <c r="B113" i="1"/>
  <c r="B25" i="1" l="1"/>
  <c r="F39" i="2" l="1"/>
  <c r="F38" i="2"/>
  <c r="F37" i="2"/>
  <c r="E25" i="2"/>
  <c r="B83" i="1"/>
  <c r="D61" i="1"/>
  <c r="B52" i="1"/>
  <c r="E43" i="1"/>
  <c r="E42" i="1"/>
  <c r="E41" i="1"/>
  <c r="F40" i="2" l="1"/>
  <c r="E44" i="1"/>
  <c r="B54" i="1" s="1"/>
</calcChain>
</file>

<file path=xl/sharedStrings.xml><?xml version="1.0" encoding="utf-8"?>
<sst xmlns="http://schemas.openxmlformats.org/spreadsheetml/2006/main" count="192" uniqueCount="123">
  <si>
    <t>Tis. Kč</t>
  </si>
  <si>
    <t>Krátkodobé závazky</t>
  </si>
  <si>
    <t>Vydané dluhopisy</t>
  </si>
  <si>
    <t>Vyměnitelné dluhopisy</t>
  </si>
  <si>
    <t>Ostatní dluhopisy</t>
  </si>
  <si>
    <t>Závazky k úvěrovým institucím</t>
  </si>
  <si>
    <t>Krátkodobé přijaté zálohy</t>
  </si>
  <si>
    <t>Závazky z obchodních vztahů</t>
  </si>
  <si>
    <t>Saldokonto (účet 321 a 325)</t>
  </si>
  <si>
    <t>Krátkodobé směnky k úhradě</t>
  </si>
  <si>
    <t>Závazky - ovládaná nebo ovládající osoba</t>
  </si>
  <si>
    <t>Závazky - podstatný vliv</t>
  </si>
  <si>
    <t>Závazky ostatní</t>
  </si>
  <si>
    <t>Závazky ke společníkům</t>
  </si>
  <si>
    <t>Krátkodobé finanční výpomoci</t>
  </si>
  <si>
    <t>Závazky k zaměstancům</t>
  </si>
  <si>
    <t>Závazky ze sociálního zabezpečení a zdravotního pojištění</t>
  </si>
  <si>
    <t>Stát - daňové závazky a dotace</t>
  </si>
  <si>
    <t>Dohadné účty pasivní</t>
  </si>
  <si>
    <t>Jiné závazky</t>
  </si>
  <si>
    <t>Detail analytických účtů</t>
  </si>
  <si>
    <t>Kč</t>
  </si>
  <si>
    <t>03241000 Přijaté zálohy tuzemské</t>
  </si>
  <si>
    <t>03241900 Kursové rozdíly z přepočtu tuz. přijatých záloh</t>
  </si>
  <si>
    <t>03242000 Přijaté zálohy slovenské</t>
  </si>
  <si>
    <t>03242900 Kursové rozdíly z přepočtu slov. přijatých záloh</t>
  </si>
  <si>
    <t>03243000 Přijaté zálohy zahraniční</t>
  </si>
  <si>
    <t>03243900 Kursové rozdíly z přepočtu zahr. přijatých záloh</t>
  </si>
  <si>
    <t>Přijaté půjčky</t>
  </si>
  <si>
    <t>Přijatá půjčka v EUR</t>
  </si>
  <si>
    <t>Přijatá půjčka v Kč</t>
  </si>
  <si>
    <t>FX</t>
  </si>
  <si>
    <t>Přepočet do Kč</t>
  </si>
  <si>
    <t>Liberty Engineering Products Ostrava sro</t>
  </si>
  <si>
    <t>Dceřiná společnost</t>
  </si>
  <si>
    <t>Liberty Distribution Ostrava,s.r.o.</t>
  </si>
  <si>
    <t>Celkem přijaté půjčky</t>
  </si>
  <si>
    <t>Závazky z úroků z přijatých půjček krátkodobé + dlouhodobé</t>
  </si>
  <si>
    <t>03611002 Závazky z úroků - Liberty Ostrava Limited</t>
  </si>
  <si>
    <t>Spřízněné společnosti</t>
  </si>
  <si>
    <t>03611003 Závazky z úroků - Liberty Finance Management Ltd.</t>
  </si>
  <si>
    <t>03611004 Závazky z úroků - Liberty Steel East Europe Bidco</t>
  </si>
  <si>
    <t>03611005 Závazky z úroků - LEPO</t>
  </si>
  <si>
    <t>03611006 Závazky z úroků - LDO</t>
  </si>
  <si>
    <t>Celkem závazky z úroků</t>
  </si>
  <si>
    <t>Total přijaté úvěry + nákladové úroky</t>
  </si>
  <si>
    <t>EUR</t>
  </si>
  <si>
    <t>Závazek vůči EGAP</t>
  </si>
  <si>
    <t>Závazky k zaměstnancům</t>
  </si>
  <si>
    <t xml:space="preserve"> - závazky z penzijního připojištění, zdravotního pojištění a sociálního pojištění</t>
  </si>
  <si>
    <t>03360100 Příspěvky za penzijní připojištění</t>
  </si>
  <si>
    <t>03360200 Příspěvky za životní pojištění</t>
  </si>
  <si>
    <t>03361000 Sociální pojistné</t>
  </si>
  <si>
    <t>03362000 Česká průmyslová zdravotní pojišťovna</t>
  </si>
  <si>
    <t>03362100 Všeobecná zdravotní pojišťovna</t>
  </si>
  <si>
    <t>03362200 Zaměstnanecká pojišťovna Škoda</t>
  </si>
  <si>
    <t>03362400 Zdravotní pojišťovna ministerstva vnitra</t>
  </si>
  <si>
    <t>03362600 Revírní bratrská pokladna</t>
  </si>
  <si>
    <t>03362700 Vojenská zdravotní pojišťovna</t>
  </si>
  <si>
    <t>03362900 Zdrav. pojišťovna pro zaměst. bank a pojišťoven</t>
  </si>
  <si>
    <t>Celkem</t>
  </si>
  <si>
    <t>03891100 Nevyfakturované dodávky materiálu a zboží</t>
  </si>
  <si>
    <t xml:space="preserve">dohadné položky - přijatá služba/materiál, není zaúčtována faktura - ve splatnosti </t>
  </si>
  <si>
    <t>03891105 Nevyfakturované dodávky materiálu a zboží LTPO</t>
  </si>
  <si>
    <t>03891200 Nevyfakturované dodávky služeb</t>
  </si>
  <si>
    <t>03891205 Odhad - služby LTPO</t>
  </si>
  <si>
    <t>03891218 Odhad - korporátní služby II</t>
  </si>
  <si>
    <t>03891270 Nevyfakturované dodávky služeb - přeprava</t>
  </si>
  <si>
    <t>03891300 Odhad placených úroků</t>
  </si>
  <si>
    <t>03891301 Odhad placených úroků - Greensill Bank AG</t>
  </si>
  <si>
    <t>03891302 Odhad placených úroků - LO Ltd.</t>
  </si>
  <si>
    <t>03891600 Odhad - zákaznické bonusy</t>
  </si>
  <si>
    <t>03894100 Nevyfakturované dodávky dld nehmotného majetku</t>
  </si>
  <si>
    <t>03894200 Nevyfakturované dodávky dld hmotného majetku</t>
  </si>
  <si>
    <t>03898900 Kursové rozdíly z přep. dohadných položek pas</t>
  </si>
  <si>
    <t>Forex</t>
  </si>
  <si>
    <t>03793207 Nejasné úhrady na korunových účtech</t>
  </si>
  <si>
    <t>03793217 Nejasné úhrady na devizových účtech</t>
  </si>
  <si>
    <t>03793307 Exekuce, výkony rozhodnutí, nápravná opatření</t>
  </si>
  <si>
    <t>03793308 Odborové příspěvky</t>
  </si>
  <si>
    <t>03793310 Nájemné družstevních bytů</t>
  </si>
  <si>
    <t>03793311 Dary, nadace</t>
  </si>
  <si>
    <t>03793313 Příspěvky za penzijní připojištění</t>
  </si>
  <si>
    <t>03793315 Příspěvky za soukromé životní pojištění</t>
  </si>
  <si>
    <t>03793317 Závazky ze závodního stravování</t>
  </si>
  <si>
    <t>03799009 Jiné závazky</t>
  </si>
  <si>
    <t>03799999 Zúčtování vůči institucím - jiné závazky</t>
  </si>
  <si>
    <t>Dlouhodobé závazky</t>
  </si>
  <si>
    <t>Dlouhodobé přijaté zálohy</t>
  </si>
  <si>
    <t>Dlouhodobé směnky k úhradě</t>
  </si>
  <si>
    <t>Odložený daňový závazek</t>
  </si>
  <si>
    <t>Závazky - ostatní</t>
  </si>
  <si>
    <t>Přijatá půjčka od Greensill Bank AG.</t>
  </si>
  <si>
    <t>04619200 Dlouhodobý úvěr  Greensill Bank AG ( EUR )</t>
  </si>
  <si>
    <t>tis. Kč</t>
  </si>
  <si>
    <t>Přijaté půjčky od skupiny</t>
  </si>
  <si>
    <t>Subjekt</t>
  </si>
  <si>
    <t xml:space="preserve">Vztah </t>
  </si>
  <si>
    <t>CZK</t>
  </si>
  <si>
    <t>Liberty Steel East Europe Bidco Limited</t>
  </si>
  <si>
    <t>Spřízněná společnost</t>
  </si>
  <si>
    <t>Liberty Finance Management (LIG) Ltd</t>
  </si>
  <si>
    <t>USD</t>
  </si>
  <si>
    <t>Liberty Ostrava Limited</t>
  </si>
  <si>
    <t>Jsou to závazky z kaucí.</t>
  </si>
  <si>
    <t>03891230 Odhad - služby - pojištění</t>
  </si>
  <si>
    <t>03891303 Odhad placených úroků - EGAP</t>
  </si>
  <si>
    <t>03891900 Odhad ostatních pasiv</t>
  </si>
  <si>
    <t>03731000 Závazky vůči celním úřadům</t>
  </si>
  <si>
    <t>viz. soubor se saldokonty - účty 321+325</t>
  </si>
  <si>
    <t>Krátkodobé závazky k 31.1.2024</t>
  </si>
  <si>
    <t xml:space="preserve"> - závazek z lednových mezd vůči zaměstnancům</t>
  </si>
  <si>
    <t>dohadné položky - přijatá služba/materiál, není zaúčtována faktura</t>
  </si>
  <si>
    <t>Greensil Bank AG</t>
  </si>
  <si>
    <t>03799004 Závazky pojištění GFG</t>
  </si>
  <si>
    <t>zejména daň z příjmu fyzických osob</t>
  </si>
  <si>
    <t>dohadné položky na úroky - za skupinou</t>
  </si>
  <si>
    <t>dohadné položky na úroky - za EGAP</t>
  </si>
  <si>
    <t>saldokonto</t>
  </si>
  <si>
    <t>Dlouhodobé závazky k 31.1.2024</t>
  </si>
  <si>
    <t>Dceř. Spol.</t>
  </si>
  <si>
    <t>Splatnost byla k 30.6.2023. Původní půjčka byla 76 mil. EUR od společnosti Greensill Bank AG. Společnost EGAP zaplatila společnosti Greensill Bank AG z titulu garance za úvěr 60,8 mil. EUR. Zbývající část půjčky ve výši 15,2 mil. EUR je po splatnosti a dluží se bance Greensill Bank AG.</t>
  </si>
  <si>
    <t>Mezi Liberty Ostrava a EGAP je uzavřena dohoda o splátkách úvěru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</si>
</sst>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7" fontId="3" fillId="0" borderId="1" xfId="1" applyNumberFormat="1" applyFont="1" applyBorder="1"/>
    <xf numFmtId="37" fontId="4" fillId="0" borderId="1" xfId="0" applyNumberFormat="1" applyFont="1" applyBorder="1" applyAlignment="1">
      <alignment horizontal="right"/>
    </xf>
    <xf numFmtId="37" fontId="5" fillId="0" borderId="2" xfId="1" applyNumberFormat="1" applyFont="1" applyBorder="1"/>
    <xf numFmtId="37" fontId="6" fillId="0" borderId="3" xfId="0" applyNumberFormat="1" applyFont="1" applyBorder="1" applyAlignment="1" applyProtection="1">
      <alignment horizontal="right"/>
      <protection locked="0"/>
    </xf>
    <xf numFmtId="37" fontId="7" fillId="0" borderId="4" xfId="1" applyNumberFormat="1" applyFont="1" applyBorder="1"/>
    <xf numFmtId="37" fontId="8" fillId="0" borderId="4" xfId="0" applyNumberFormat="1" applyFont="1" applyBorder="1" applyAlignment="1" applyProtection="1">
      <alignment horizontal="right"/>
      <protection locked="0"/>
    </xf>
    <xf numFmtId="37" fontId="6" fillId="0" borderId="4" xfId="0" applyNumberFormat="1" applyFont="1" applyBorder="1" applyAlignment="1" applyProtection="1">
      <alignment horizontal="right"/>
      <protection locked="0"/>
    </xf>
    <xf numFmtId="37" fontId="5" fillId="0" borderId="4" xfId="1" applyNumberFormat="1" applyFont="1" applyBorder="1"/>
    <xf numFmtId="2" fontId="0" fillId="0" borderId="0" xfId="0" applyNumberFormat="1" applyAlignment="1">
      <alignment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3" fontId="0" fillId="0" borderId="0" xfId="0" applyNumberForma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0" fontId="0" fillId="0" borderId="7" xfId="0" applyBorder="1"/>
    <xf numFmtId="3" fontId="0" fillId="0" borderId="7" xfId="0" applyNumberFormat="1" applyBorder="1"/>
    <xf numFmtId="3" fontId="1" fillId="2" borderId="7" xfId="0" applyNumberFormat="1" applyFont="1" applyFill="1" applyBorder="1"/>
    <xf numFmtId="3" fontId="0" fillId="0" borderId="7" xfId="0" applyNumberFormat="1" applyBorder="1" applyAlignment="1">
      <alignment horizontal="right" vertical="top"/>
    </xf>
    <xf numFmtId="0" fontId="0" fillId="2" borderId="7" xfId="0" applyFill="1" applyBorder="1"/>
    <xf numFmtId="37" fontId="10" fillId="0" borderId="7" xfId="0" applyNumberFormat="1" applyFont="1" applyBorder="1" applyAlignment="1" applyProtection="1">
      <alignment horizontal="right"/>
      <protection locked="0"/>
    </xf>
    <xf numFmtId="14" fontId="0" fillId="0" borderId="0" xfId="0" applyNumberFormat="1"/>
    <xf numFmtId="3" fontId="1" fillId="0" borderId="0" xfId="0" applyNumberFormat="1" applyFont="1"/>
    <xf numFmtId="0" fontId="0" fillId="0" borderId="7" xfId="0" applyBorder="1" applyAlignment="1">
      <alignment vertical="top"/>
    </xf>
    <xf numFmtId="0" fontId="11" fillId="0" borderId="0" xfId="0" applyFont="1" applyAlignment="1">
      <alignment vertical="center" wrapText="1"/>
    </xf>
    <xf numFmtId="49" fontId="0" fillId="0" borderId="7" xfId="0" applyNumberFormat="1" applyBorder="1"/>
    <xf numFmtId="4" fontId="0" fillId="0" borderId="7" xfId="0" applyNumberFormat="1" applyBorder="1"/>
    <xf numFmtId="0" fontId="11" fillId="0" borderId="7" xfId="0" applyFont="1" applyBorder="1" applyAlignment="1">
      <alignment vertical="center" wrapText="1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Fill="1"/>
    <xf numFmtId="0" fontId="0" fillId="0" borderId="8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/>
    <xf numFmtId="3" fontId="12" fillId="0" borderId="0" xfId="0" applyNumberFormat="1" applyFont="1" applyFill="1"/>
    <xf numFmtId="3" fontId="0" fillId="0" borderId="0" xfId="0" applyNumberFormat="1" applyFill="1" applyAlignment="1">
      <alignment horizontal="right" vertical="top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/>
    <xf numFmtId="0" fontId="0" fillId="0" borderId="0" xfId="0" applyBorder="1"/>
    <xf numFmtId="14" fontId="0" fillId="0" borderId="0" xfId="0" applyNumberFormat="1" applyBorder="1"/>
    <xf numFmtId="37" fontId="5" fillId="2" borderId="4" xfId="1" applyNumberFormat="1" applyFont="1" applyFill="1" applyBorder="1" applyAlignment="1">
      <alignment wrapText="1"/>
    </xf>
    <xf numFmtId="37" fontId="6" fillId="2" borderId="4" xfId="0" applyNumberFormat="1" applyFont="1" applyFill="1" applyBorder="1" applyAlignment="1" applyProtection="1">
      <alignment horizontal="right"/>
      <protection locked="0"/>
    </xf>
    <xf numFmtId="37" fontId="5" fillId="2" borderId="4" xfId="1" applyNumberFormat="1" applyFont="1" applyFill="1" applyBorder="1"/>
    <xf numFmtId="37" fontId="7" fillId="2" borderId="6" xfId="1" applyNumberFormat="1" applyFont="1" applyFill="1" applyBorder="1"/>
    <xf numFmtId="37" fontId="6" fillId="2" borderId="6" xfId="0" applyNumberFormat="1" applyFont="1" applyFill="1" applyBorder="1" applyAlignment="1" applyProtection="1">
      <alignment horizontal="right"/>
      <protection locked="0"/>
    </xf>
    <xf numFmtId="37" fontId="9" fillId="2" borderId="1" xfId="1" applyNumberFormat="1" applyFont="1" applyFill="1" applyBorder="1"/>
    <xf numFmtId="37" fontId="10" fillId="2" borderId="1" xfId="0" applyNumberFormat="1" applyFont="1" applyFill="1" applyBorder="1" applyAlignment="1" applyProtection="1">
      <alignment horizontal="right"/>
      <protection locked="0"/>
    </xf>
    <xf numFmtId="3" fontId="12" fillId="2" borderId="7" xfId="0" applyNumberFormat="1" applyFont="1" applyFill="1" applyBorder="1"/>
    <xf numFmtId="37" fontId="3" fillId="0" borderId="1" xfId="1" applyNumberFormat="1" applyFont="1" applyFill="1" applyBorder="1"/>
    <xf numFmtId="37" fontId="4" fillId="0" borderId="1" xfId="0" applyNumberFormat="1" applyFont="1" applyFill="1" applyBorder="1" applyAlignment="1">
      <alignment horizontal="right"/>
    </xf>
    <xf numFmtId="37" fontId="5" fillId="0" borderId="2" xfId="1" applyNumberFormat="1" applyFont="1" applyFill="1" applyBorder="1"/>
    <xf numFmtId="37" fontId="6" fillId="0" borderId="3" xfId="0" applyNumberFormat="1" applyFont="1" applyFill="1" applyBorder="1" applyAlignment="1" applyProtection="1">
      <alignment horizontal="right"/>
      <protection locked="0"/>
    </xf>
    <xf numFmtId="37" fontId="7" fillId="0" borderId="4" xfId="1" applyNumberFormat="1" applyFont="1" applyFill="1" applyBorder="1"/>
    <xf numFmtId="37" fontId="8" fillId="0" borderId="4" xfId="0" applyNumberFormat="1" applyFont="1" applyFill="1" applyBorder="1" applyAlignment="1" applyProtection="1">
      <alignment horizontal="right"/>
      <protection locked="0"/>
    </xf>
    <xf numFmtId="37" fontId="5" fillId="0" borderId="4" xfId="1" applyNumberFormat="1" applyFont="1" applyFill="1" applyBorder="1" applyAlignment="1">
      <alignment wrapText="1"/>
    </xf>
    <xf numFmtId="37" fontId="6" fillId="0" borderId="4" xfId="0" applyNumberFormat="1" applyFont="1" applyFill="1" applyBorder="1" applyAlignment="1" applyProtection="1">
      <alignment horizontal="right"/>
      <protection locked="0"/>
    </xf>
    <xf numFmtId="37" fontId="5" fillId="0" borderId="4" xfId="1" applyNumberFormat="1" applyFont="1" applyFill="1" applyBorder="1"/>
    <xf numFmtId="37" fontId="3" fillId="0" borderId="4" xfId="1" applyNumberFormat="1" applyFont="1" applyFill="1" applyBorder="1"/>
    <xf numFmtId="37" fontId="3" fillId="0" borderId="4" xfId="0" applyNumberFormat="1" applyFont="1" applyFill="1" applyBorder="1" applyAlignment="1" applyProtection="1">
      <alignment horizontal="right"/>
      <protection locked="0"/>
    </xf>
    <xf numFmtId="37" fontId="8" fillId="0" borderId="5" xfId="0" applyNumberFormat="1" applyFont="1" applyFill="1" applyBorder="1" applyAlignment="1" applyProtection="1">
      <alignment horizontal="right"/>
      <protection locked="0"/>
    </xf>
    <xf numFmtId="37" fontId="7" fillId="2" borderId="4" xfId="1" applyNumberFormat="1" applyFont="1" applyFill="1" applyBorder="1"/>
    <xf numFmtId="37" fontId="8" fillId="2" borderId="5" xfId="0" applyNumberFormat="1" applyFont="1" applyFill="1" applyBorder="1" applyAlignment="1" applyProtection="1">
      <alignment horizontal="right"/>
      <protection locked="0"/>
    </xf>
    <xf numFmtId="37" fontId="7" fillId="2" borderId="5" xfId="1" applyNumberFormat="1" applyFont="1" applyFill="1" applyBorder="1"/>
    <xf numFmtId="37" fontId="8" fillId="2" borderId="6" xfId="0" applyNumberFormat="1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0" xfId="0" applyAlignment="1">
      <alignment horizontal="left" wrapText="1"/>
    </xf>
  </cellXfs>
  <cellStyles count="2">
    <cellStyle name="Normal" xfId="0" builtinId="0"/>
    <cellStyle name="normální_J-K-2006-02" xfId="1" xr:uid="{B61BA50B-1687-40D4-B8B3-4376971DC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eur-my.sharepoint.com/personal/jindrich_mokry_libertysteelgroup_com/Documents/Dokumenty/m&#283;si&#269;n&#237;%20uz&#225;v&#283;rky%202012/October%202023/&#218;padek/Saldokonto/V&#353;echny%20z&#225;vazky%20v&#269;etn&#283;%20aging%20z&#225;vazk&#367;_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_10_2023"/>
      <sheetName val="07_11_2023_321+325"/>
      <sheetName val="151_7_11_2023"/>
      <sheetName val="314_7_22_2023"/>
      <sheetName val="052_7_11_2023"/>
      <sheetName val="Krátkodobé závazky"/>
      <sheetName val="Dlouhodobé závazky"/>
      <sheetName val="3799999 účet"/>
    </sheetNames>
    <sheetDataSet>
      <sheetData sheetId="0"/>
      <sheetData sheetId="1" refreshError="1"/>
      <sheetData sheetId="2">
        <row r="1">
          <cell r="B1" t="str">
            <v>SAP č.</v>
          </cell>
          <cell r="C1" t="str">
            <v>Název</v>
          </cell>
          <cell r="D1" t="str">
            <v>Zálohy</v>
          </cell>
        </row>
        <row r="2">
          <cell r="B2" t="str">
            <v>0000304425</v>
          </cell>
          <cell r="C2" t="str">
            <v>Adhunik Metaliks Ltd.</v>
          </cell>
          <cell r="D2">
            <v>394520000</v>
          </cell>
        </row>
        <row r="3">
          <cell r="B3" t="str">
            <v>0000301739</v>
          </cell>
          <cell r="C3" t="str">
            <v>Glencore International AG</v>
          </cell>
          <cell r="D3">
            <v>180092181.06999999</v>
          </cell>
        </row>
        <row r="4">
          <cell r="B4" t="str">
            <v>0000305390</v>
          </cell>
          <cell r="C4" t="str">
            <v>TECK COAL LIMITED</v>
          </cell>
          <cell r="D4">
            <v>161496351.13999999</v>
          </cell>
        </row>
        <row r="5">
          <cell r="B5" t="str">
            <v>0000301734</v>
          </cell>
          <cell r="C5" t="str">
            <v>WEGLOKOKS , S.A.</v>
          </cell>
          <cell r="D5">
            <v>119662456.93000001</v>
          </cell>
        </row>
        <row r="6">
          <cell r="B6" t="str">
            <v>0000305641</v>
          </cell>
          <cell r="C6" t="str">
            <v>Javelin Global commodities (UK) LTD</v>
          </cell>
          <cell r="D6">
            <v>62216067.469999999</v>
          </cell>
        </row>
        <row r="7">
          <cell r="B7" t="str">
            <v>0000305385</v>
          </cell>
          <cell r="C7" t="str">
            <v>MTALX LIMITED</v>
          </cell>
          <cell r="D7">
            <v>44423439.700000003</v>
          </cell>
        </row>
        <row r="8">
          <cell r="B8" t="str">
            <v>0000305528</v>
          </cell>
          <cell r="C8" t="str">
            <v>KOKSOWNIA CZĘSTOCHOWA NOWA</v>
          </cell>
          <cell r="D8">
            <v>22099840</v>
          </cell>
        </row>
        <row r="9">
          <cell r="B9" t="str">
            <v>0000109480</v>
          </cell>
          <cell r="C9" t="str">
            <v>CENTROMAT S.R.O.</v>
          </cell>
          <cell r="D9">
            <v>21647858.550000001</v>
          </cell>
        </row>
        <row r="10">
          <cell r="B10" t="str">
            <v>0000203025</v>
          </cell>
          <cell r="C10" t="str">
            <v>STEEL BUSINESS EUROPE SE</v>
          </cell>
          <cell r="D10">
            <v>20298628.129999999</v>
          </cell>
        </row>
        <row r="11">
          <cell r="B11" t="str">
            <v>0000305590</v>
          </cell>
          <cell r="C11" t="str">
            <v>ERAMET SA</v>
          </cell>
          <cell r="D11">
            <v>18965467.050000001</v>
          </cell>
        </row>
        <row r="12">
          <cell r="B12" t="str">
            <v>0000305467</v>
          </cell>
          <cell r="C12" t="str">
            <v>CellMark Aktiebolag</v>
          </cell>
          <cell r="D12">
            <v>13790018.880000001</v>
          </cell>
        </row>
        <row r="13">
          <cell r="B13" t="str">
            <v>0000302253</v>
          </cell>
          <cell r="C13" t="str">
            <v>GrafTech Switzerland SA</v>
          </cell>
          <cell r="D13">
            <v>12329435.4</v>
          </cell>
        </row>
        <row r="14">
          <cell r="B14" t="str">
            <v>0000305233</v>
          </cell>
          <cell r="C14" t="str">
            <v>TSR POLAND SP. Z O.O.</v>
          </cell>
          <cell r="D14">
            <v>12320016.35</v>
          </cell>
        </row>
        <row r="15">
          <cell r="B15" t="str">
            <v>0000305406</v>
          </cell>
          <cell r="C15" t="str">
            <v>ERAMET MARKETING SERVICES</v>
          </cell>
          <cell r="D15">
            <v>10204153.57</v>
          </cell>
        </row>
        <row r="16">
          <cell r="B16" t="str">
            <v>0000114261</v>
          </cell>
          <cell r="C16" t="str">
            <v>HK ŠROT,</v>
          </cell>
          <cell r="D16">
            <v>7104406.6100000003</v>
          </cell>
        </row>
        <row r="17">
          <cell r="B17" t="str">
            <v>0000302055</v>
          </cell>
          <cell r="C17" t="str">
            <v>INDUSTRIE POLIECO-M.P.B. S.P.A.</v>
          </cell>
          <cell r="D17">
            <v>6888284.4100000001</v>
          </cell>
        </row>
        <row r="18">
          <cell r="B18" t="str">
            <v>0000305146</v>
          </cell>
          <cell r="C18" t="str">
            <v>EKOTEMP Sp. z o.o.</v>
          </cell>
          <cell r="D18">
            <v>5068350</v>
          </cell>
        </row>
        <row r="19">
          <cell r="B19" t="str">
            <v>0000123651</v>
          </cell>
          <cell r="C19" t="str">
            <v>BERTECO company s.r.o.</v>
          </cell>
          <cell r="D19">
            <v>5000000</v>
          </cell>
        </row>
        <row r="20">
          <cell r="B20" t="str">
            <v>0000301401</v>
          </cell>
          <cell r="C20" t="str">
            <v>ERAMET COMILOG  MANGANESE</v>
          </cell>
          <cell r="D20">
            <v>4653690</v>
          </cell>
        </row>
        <row r="21">
          <cell r="B21" t="str">
            <v>0000305538</v>
          </cell>
          <cell r="C21" t="str">
            <v>Michell Bearings Ltd</v>
          </cell>
          <cell r="D21">
            <v>4043846.37</v>
          </cell>
        </row>
        <row r="22">
          <cell r="B22" t="str">
            <v>0000305043</v>
          </cell>
          <cell r="C22" t="str">
            <v>Ketten-Wulf Betriebs-GmbH</v>
          </cell>
          <cell r="D22">
            <v>3142732.89</v>
          </cell>
        </row>
        <row r="23">
          <cell r="B23" t="str">
            <v>0000111270</v>
          </cell>
          <cell r="C23" t="str">
            <v>MOL CESKA REPUBLIKA S R O</v>
          </cell>
          <cell r="D23">
            <v>2778667.34</v>
          </cell>
        </row>
        <row r="24">
          <cell r="B24" t="str">
            <v>0000114303</v>
          </cell>
          <cell r="C24" t="str">
            <v>ŽH holding s.r.o.</v>
          </cell>
          <cell r="D24">
            <v>2726620.81</v>
          </cell>
        </row>
        <row r="25">
          <cell r="B25" t="str">
            <v>0000305289</v>
          </cell>
          <cell r="C25" t="str">
            <v>Vesuvius Europe GmbH &amp; Co. KG</v>
          </cell>
          <cell r="D25">
            <v>2705595.47</v>
          </cell>
        </row>
        <row r="26">
          <cell r="B26" t="str">
            <v>0000304280</v>
          </cell>
          <cell r="C26" t="str">
            <v>CALDERYS DEUTSCHLAND GMBH</v>
          </cell>
          <cell r="D26">
            <v>1762188.03</v>
          </cell>
        </row>
        <row r="27">
          <cell r="B27" t="str">
            <v>0000116357</v>
          </cell>
          <cell r="C27" t="str">
            <v>ND STYL s.r.o.</v>
          </cell>
          <cell r="D27">
            <v>1741207.42</v>
          </cell>
        </row>
        <row r="28">
          <cell r="B28" t="str">
            <v>0000116693</v>
          </cell>
          <cell r="C28" t="str">
            <v>VÚHŽ a.s.</v>
          </cell>
          <cell r="D28">
            <v>1619070</v>
          </cell>
        </row>
        <row r="29">
          <cell r="B29" t="str">
            <v>0000301988</v>
          </cell>
          <cell r="C29" t="str">
            <v>Metinvest International SA</v>
          </cell>
          <cell r="D29">
            <v>1303523.79</v>
          </cell>
        </row>
        <row r="30">
          <cell r="B30" t="str">
            <v>0000122533</v>
          </cell>
          <cell r="C30" t="str">
            <v>OKD, a.s.</v>
          </cell>
          <cell r="D30">
            <v>1275570.6499999999</v>
          </cell>
        </row>
        <row r="31">
          <cell r="B31" t="str">
            <v>0000305147</v>
          </cell>
          <cell r="C31" t="str">
            <v>GRUPO FERROATLANTICA SAU</v>
          </cell>
          <cell r="D31">
            <v>1194450.52</v>
          </cell>
        </row>
        <row r="32">
          <cell r="B32" t="str">
            <v>0000104917</v>
          </cell>
          <cell r="C32" t="str">
            <v>TSR CZECH REPUBLIC S.R.O.</v>
          </cell>
          <cell r="D32">
            <v>1160970</v>
          </cell>
        </row>
        <row r="33">
          <cell r="B33" t="str">
            <v>0000108548</v>
          </cell>
          <cell r="C33" t="str">
            <v>REFRASIL, S.R.O.</v>
          </cell>
          <cell r="D33">
            <v>940254.61</v>
          </cell>
        </row>
        <row r="34">
          <cell r="B34" t="str">
            <v>0000121991</v>
          </cell>
          <cell r="C34" t="str">
            <v>POTRUBI SEIDLER S.R.O.</v>
          </cell>
          <cell r="D34">
            <v>758000</v>
          </cell>
        </row>
        <row r="35">
          <cell r="B35" t="str">
            <v>0000304087</v>
          </cell>
          <cell r="C35" t="str">
            <v>RHEINBRAUN BRENNSTOFF GMBH</v>
          </cell>
          <cell r="D35">
            <v>683158.07</v>
          </cell>
        </row>
        <row r="36">
          <cell r="B36" t="str">
            <v>0000122178</v>
          </cell>
          <cell r="C36" t="str">
            <v>Howden ČKD Compressors s.r.o.</v>
          </cell>
          <cell r="D36">
            <v>631498.76</v>
          </cell>
        </row>
        <row r="37">
          <cell r="B37" t="str">
            <v>0000305374</v>
          </cell>
          <cell r="C37" t="str">
            <v>BAMAX POLAND SP. Z O.O.</v>
          </cell>
          <cell r="D37">
            <v>617316.68000000005</v>
          </cell>
        </row>
        <row r="38">
          <cell r="B38" t="str">
            <v>0000116248</v>
          </cell>
          <cell r="C38" t="str">
            <v>ACTIVA SPOL.S.R.O.</v>
          </cell>
          <cell r="D38">
            <v>537028</v>
          </cell>
        </row>
        <row r="39">
          <cell r="B39" t="str">
            <v>0000305535</v>
          </cell>
          <cell r="C39" t="str">
            <v>m-tec powder GmbH</v>
          </cell>
          <cell r="D39">
            <v>431378.79</v>
          </cell>
        </row>
        <row r="40">
          <cell r="B40" t="str">
            <v>0000302993</v>
          </cell>
          <cell r="C40" t="str">
            <v>Paul Wurth Deutschland GmbH</v>
          </cell>
          <cell r="D40">
            <v>400008</v>
          </cell>
        </row>
        <row r="41">
          <cell r="B41" t="str">
            <v>0000301196</v>
          </cell>
          <cell r="C41" t="str">
            <v>BS COATINGS</v>
          </cell>
          <cell r="D41">
            <v>395416</v>
          </cell>
        </row>
        <row r="42">
          <cell r="B42" t="str">
            <v>0000302028</v>
          </cell>
          <cell r="C42" t="str">
            <v>NOVASTILMEC S.P.A..</v>
          </cell>
          <cell r="D42">
            <v>369234.75</v>
          </cell>
        </row>
        <row r="43">
          <cell r="B43" t="str">
            <v>0000114100</v>
          </cell>
          <cell r="C43" t="str">
            <v>PATREM PIPE TECHNOLOGIES S.R.O.</v>
          </cell>
          <cell r="D43">
            <v>350900</v>
          </cell>
        </row>
        <row r="44">
          <cell r="B44" t="str">
            <v>0000113398</v>
          </cell>
          <cell r="C44" t="str">
            <v>MORAVSKOSLEZSKÉ DRÁTOVNY, a.s.</v>
          </cell>
          <cell r="D44">
            <v>315703.37</v>
          </cell>
        </row>
        <row r="45">
          <cell r="B45" t="str">
            <v>0000305575</v>
          </cell>
          <cell r="C45" t="str">
            <v>Shandong Refractories Group</v>
          </cell>
          <cell r="D45">
            <v>289238.03999999998</v>
          </cell>
        </row>
        <row r="46">
          <cell r="B46" t="str">
            <v>0000303986</v>
          </cell>
          <cell r="C46" t="str">
            <v>BERRY METAL COMPANY</v>
          </cell>
          <cell r="D46">
            <v>285766.01</v>
          </cell>
        </row>
        <row r="47">
          <cell r="B47" t="str">
            <v>0000300710</v>
          </cell>
          <cell r="C47" t="str">
            <v>FRAMAG INDUSTRIEANLAGENBAU GMBH</v>
          </cell>
          <cell r="D47">
            <v>215254.92</v>
          </cell>
        </row>
        <row r="48">
          <cell r="B48" t="str">
            <v>0000111017</v>
          </cell>
          <cell r="C48" t="str">
            <v>LAPP CZECH REPUBLIC S.R.O.</v>
          </cell>
          <cell r="D48">
            <v>189136.79</v>
          </cell>
        </row>
        <row r="49">
          <cell r="B49" t="str">
            <v>0000303519</v>
          </cell>
          <cell r="C49" t="str">
            <v>SOJITZ EUROPE PLC</v>
          </cell>
          <cell r="D49">
            <v>178740.96</v>
          </cell>
        </row>
        <row r="50">
          <cell r="B50" t="str">
            <v>0000113183</v>
          </cell>
          <cell r="C50" t="str">
            <v>ČESKE LUPKOVE ZÁVODY, A.S.</v>
          </cell>
          <cell r="D50">
            <v>175877.86</v>
          </cell>
        </row>
        <row r="51">
          <cell r="B51" t="str">
            <v>0000301692</v>
          </cell>
          <cell r="C51" t="str">
            <v>REIKA GMBH&amp;CO.KG</v>
          </cell>
          <cell r="D51">
            <v>172063.13</v>
          </cell>
        </row>
        <row r="52">
          <cell r="B52" t="str">
            <v>0000303223</v>
          </cell>
          <cell r="C52" t="str">
            <v>ARCELORMITTAL COMMERCIAL SECTIONS</v>
          </cell>
          <cell r="D52">
            <v>142054.39000000001</v>
          </cell>
        </row>
        <row r="53">
          <cell r="B53" t="str">
            <v>0000305213</v>
          </cell>
          <cell r="C53" t="str">
            <v>Lenntech B.V.</v>
          </cell>
          <cell r="D53">
            <v>140819.63</v>
          </cell>
        </row>
        <row r="54">
          <cell r="B54" t="str">
            <v>0000305268</v>
          </cell>
          <cell r="C54" t="str">
            <v>PRZEDSIEBIORSTWO USŁUG, PRODUKCJI I</v>
          </cell>
          <cell r="D54">
            <v>139539.48000000001</v>
          </cell>
        </row>
        <row r="55">
          <cell r="B55" t="str">
            <v>0000301182</v>
          </cell>
          <cell r="C55" t="str">
            <v>BESTOLIFE CORPORATION</v>
          </cell>
          <cell r="D55">
            <v>120274.4</v>
          </cell>
        </row>
        <row r="56">
          <cell r="B56" t="str">
            <v>0000303889</v>
          </cell>
          <cell r="C56" t="str">
            <v>TRB</v>
          </cell>
          <cell r="D56">
            <v>96501</v>
          </cell>
        </row>
        <row r="57">
          <cell r="B57" t="str">
            <v>0000116708</v>
          </cell>
          <cell r="C57" t="str">
            <v>Seznam.cz, a.s.</v>
          </cell>
          <cell r="D57">
            <v>90387</v>
          </cell>
        </row>
        <row r="58">
          <cell r="B58" t="str">
            <v>0000304211</v>
          </cell>
          <cell r="C58" t="str">
            <v>T.V.V. S.R.L. (TECNO VIBRAZIONI</v>
          </cell>
          <cell r="D58">
            <v>83185.14</v>
          </cell>
        </row>
        <row r="59">
          <cell r="B59" t="str">
            <v>0000111445</v>
          </cell>
          <cell r="C59" t="str">
            <v>ELVAC A.S.</v>
          </cell>
          <cell r="D59">
            <v>83151.199999999997</v>
          </cell>
        </row>
        <row r="60">
          <cell r="B60" t="str">
            <v>0000107173</v>
          </cell>
          <cell r="C60" t="str">
            <v>PROVODÍNSKE PÍSKY A.S.</v>
          </cell>
          <cell r="D60">
            <v>65346.96</v>
          </cell>
        </row>
        <row r="61">
          <cell r="B61" t="str">
            <v>0000305300</v>
          </cell>
          <cell r="C61" t="str">
            <v>LIBERTY STEEL SERVICES INDIA</v>
          </cell>
          <cell r="D61">
            <v>59194.03</v>
          </cell>
        </row>
        <row r="62">
          <cell r="B62" t="str">
            <v>0000123680</v>
          </cell>
          <cell r="C62" t="str">
            <v>CZECH-IN s.r.o.</v>
          </cell>
          <cell r="D62">
            <v>48930</v>
          </cell>
        </row>
        <row r="63">
          <cell r="B63" t="str">
            <v>0000301310</v>
          </cell>
          <cell r="C63" t="str">
            <v>GAGEMAKER</v>
          </cell>
          <cell r="D63">
            <v>46408.800000000003</v>
          </cell>
        </row>
        <row r="64">
          <cell r="B64" t="str">
            <v>0000108914</v>
          </cell>
          <cell r="C64" t="str">
            <v>JSP, S.R.O.</v>
          </cell>
          <cell r="D64">
            <v>42271.35</v>
          </cell>
        </row>
        <row r="65">
          <cell r="B65" t="str">
            <v>0000115890</v>
          </cell>
          <cell r="C65" t="str">
            <v>ELVAC EKOTECHNIKA , S. R. O.</v>
          </cell>
          <cell r="D65">
            <v>34460.800000000003</v>
          </cell>
        </row>
        <row r="66">
          <cell r="B66" t="str">
            <v>0000109892</v>
          </cell>
          <cell r="C66" t="str">
            <v>ARGO HYTOS PROTECH S. R. O.</v>
          </cell>
          <cell r="D66">
            <v>28344.01</v>
          </cell>
        </row>
        <row r="67">
          <cell r="B67" t="str">
            <v>0000111907</v>
          </cell>
          <cell r="C67" t="str">
            <v>JAROSLAV BÍLEK</v>
          </cell>
          <cell r="D67">
            <v>25155.9</v>
          </cell>
        </row>
        <row r="68">
          <cell r="B68" t="str">
            <v>0000305645</v>
          </cell>
          <cell r="C68" t="str">
            <v>SILVER CARGO SPÓŁKA Z OGRANICZONĄ</v>
          </cell>
          <cell r="D68">
            <v>5800.33</v>
          </cell>
        </row>
        <row r="69">
          <cell r="B69" t="str">
            <v>0000117996</v>
          </cell>
          <cell r="C69" t="str">
            <v>STAMAK TRADE S.R.O.</v>
          </cell>
          <cell r="D69">
            <v>4447</v>
          </cell>
        </row>
        <row r="70">
          <cell r="B70" t="str">
            <v>0000103313</v>
          </cell>
          <cell r="C70" t="str">
            <v>HENNLICH S.R.O.</v>
          </cell>
          <cell r="D70">
            <v>1917.73</v>
          </cell>
        </row>
        <row r="71">
          <cell r="B71" t="str">
            <v>0000122630</v>
          </cell>
          <cell r="C71" t="str">
            <v>BOXLINE UCL d.o.o.</v>
          </cell>
          <cell r="D71">
            <v>1860.6</v>
          </cell>
        </row>
        <row r="72">
          <cell r="B72" t="str">
            <v>0000122304</v>
          </cell>
          <cell r="C72" t="str">
            <v>ČEZ ESCO, A.S.</v>
          </cell>
          <cell r="D72">
            <v>1680</v>
          </cell>
        </row>
        <row r="74">
          <cell r="C74" t="str">
            <v>Celkem</v>
          </cell>
          <cell r="D74">
            <v>1157432793.0399997</v>
          </cell>
        </row>
        <row r="76">
          <cell r="D76" t="str">
            <v>Kč</v>
          </cell>
        </row>
      </sheetData>
      <sheetData sheetId="3">
        <row r="1">
          <cell r="B1" t="str">
            <v>SAP č.</v>
          </cell>
          <cell r="C1" t="str">
            <v>Název</v>
          </cell>
          <cell r="D1" t="str">
            <v>Zálohy</v>
          </cell>
        </row>
        <row r="2">
          <cell r="B2" t="str">
            <v>0000304423</v>
          </cell>
          <cell r="C2" t="str">
            <v>LIBERTY CZĘSTOCHOWA SPÓŁKA Z</v>
          </cell>
          <cell r="D2">
            <v>2314413703.0599999</v>
          </cell>
        </row>
        <row r="3">
          <cell r="B3" t="str">
            <v>0000304410</v>
          </cell>
          <cell r="C3" t="str">
            <v>Wyelands Capital Ltd</v>
          </cell>
          <cell r="D3">
            <v>144706880.25999999</v>
          </cell>
        </row>
        <row r="4">
          <cell r="B4" t="str">
            <v>0000122304</v>
          </cell>
          <cell r="C4" t="str">
            <v>ČEZ ESCO, A.S.</v>
          </cell>
          <cell r="D4">
            <v>76894864</v>
          </cell>
        </row>
        <row r="5">
          <cell r="B5" t="str">
            <v>0000115457</v>
          </cell>
          <cell r="C5" t="str">
            <v>INNOGY ENERGIE, S.R.O.</v>
          </cell>
          <cell r="D5">
            <v>57119560.299999997</v>
          </cell>
        </row>
        <row r="6">
          <cell r="B6" t="str">
            <v>0000304430</v>
          </cell>
          <cell r="C6" t="str">
            <v>Norton Rose Fulbright LLP</v>
          </cell>
          <cell r="D6">
            <v>31525500</v>
          </cell>
        </row>
        <row r="7">
          <cell r="B7" t="str">
            <v>0000116545</v>
          </cell>
          <cell r="C7" t="str">
            <v>OSTRAVSKÁ DOPRAVNÍ SPOLEČNOST, A.S.</v>
          </cell>
          <cell r="D7">
            <v>26729604.34</v>
          </cell>
        </row>
        <row r="8">
          <cell r="B8" t="str">
            <v>0000305641</v>
          </cell>
          <cell r="C8" t="str">
            <v>Javelin Global commodities (UK) LTD</v>
          </cell>
          <cell r="D8">
            <v>17553044.859999999</v>
          </cell>
        </row>
        <row r="9">
          <cell r="B9" t="str">
            <v>0000109480</v>
          </cell>
          <cell r="C9" t="str">
            <v>CENTROMAT S.R.O.</v>
          </cell>
          <cell r="D9">
            <v>10000000</v>
          </cell>
        </row>
        <row r="10">
          <cell r="B10" t="str">
            <v>0000108253</v>
          </cell>
          <cell r="C10" t="str">
            <v>KADAMO  A. S.</v>
          </cell>
          <cell r="D10">
            <v>3899500</v>
          </cell>
        </row>
        <row r="11">
          <cell r="B11" t="str">
            <v>0000106822</v>
          </cell>
          <cell r="C11" t="str">
            <v>ŽĎAS, A.S.</v>
          </cell>
          <cell r="D11">
            <v>3085500</v>
          </cell>
        </row>
        <row r="12">
          <cell r="B12" t="str">
            <v>0000108732</v>
          </cell>
          <cell r="C12" t="str">
            <v>ECM ECO MONITORING</v>
          </cell>
          <cell r="D12">
            <v>2482799</v>
          </cell>
        </row>
        <row r="13">
          <cell r="B13" t="str">
            <v>0000301182</v>
          </cell>
          <cell r="C13" t="str">
            <v>BESTOLIFE CORPORATION</v>
          </cell>
          <cell r="D13">
            <v>1216503.56</v>
          </cell>
        </row>
        <row r="14">
          <cell r="B14" t="str">
            <v>0000114886</v>
          </cell>
          <cell r="C14" t="str">
            <v>Správa železnic, státní organizace</v>
          </cell>
          <cell r="D14">
            <v>895961.01</v>
          </cell>
        </row>
        <row r="15">
          <cell r="B15" t="str">
            <v>0000110256</v>
          </cell>
          <cell r="C15" t="str">
            <v>PRESTAR S.R.O.</v>
          </cell>
          <cell r="D15">
            <v>832300</v>
          </cell>
        </row>
        <row r="16">
          <cell r="B16" t="str">
            <v>0000301196</v>
          </cell>
          <cell r="C16" t="str">
            <v>BS COATINGS</v>
          </cell>
          <cell r="D16">
            <v>723725.97</v>
          </cell>
        </row>
        <row r="17">
          <cell r="B17" t="str">
            <v>0000123330</v>
          </cell>
          <cell r="C17" t="str">
            <v>Kinstellar, s.r.o., advokátní</v>
          </cell>
          <cell r="D17">
            <v>706612.5</v>
          </cell>
        </row>
        <row r="18">
          <cell r="B18" t="str">
            <v>0000305289</v>
          </cell>
          <cell r="C18" t="str">
            <v>Vesuvius Europe GmbH &amp; Co. KG</v>
          </cell>
          <cell r="D18">
            <v>687329.37</v>
          </cell>
        </row>
        <row r="19">
          <cell r="B19" t="str">
            <v>0000107840</v>
          </cell>
          <cell r="C19" t="str">
            <v>KRAJSKÁ HOSPODÁŘSKÁ KOMORA</v>
          </cell>
          <cell r="D19">
            <v>623877</v>
          </cell>
        </row>
        <row r="20">
          <cell r="B20" t="str">
            <v>0000305650</v>
          </cell>
          <cell r="C20" t="str">
            <v>AUSTRALASIAN CERTIFICATION</v>
          </cell>
          <cell r="D20">
            <v>539835</v>
          </cell>
        </row>
        <row r="21">
          <cell r="B21" t="str">
            <v>0000000365</v>
          </cell>
          <cell r="C21" t="str">
            <v>0000 Fiktivní instituce</v>
          </cell>
          <cell r="D21">
            <v>519043.43</v>
          </cell>
        </row>
        <row r="22">
          <cell r="B22" t="str">
            <v>0000304419</v>
          </cell>
          <cell r="C22" t="str">
            <v>BAKER TILLY</v>
          </cell>
          <cell r="D22">
            <v>497435.4</v>
          </cell>
        </row>
        <row r="23">
          <cell r="B23" t="str">
            <v>0000305585</v>
          </cell>
          <cell r="C23" t="str">
            <v>CARGO SHIPPING SPÓŁKA Z OGRANICZONĄ</v>
          </cell>
          <cell r="D23">
            <v>425477.24</v>
          </cell>
        </row>
        <row r="24">
          <cell r="B24" t="str">
            <v>0000303056</v>
          </cell>
          <cell r="C24" t="str">
            <v>S INSTITUT FUR BAUTECHNIK</v>
          </cell>
          <cell r="D24">
            <v>356889.59999999998</v>
          </cell>
        </row>
        <row r="25">
          <cell r="B25" t="str">
            <v>0000114850</v>
          </cell>
          <cell r="C25" t="str">
            <v>KOHUT TŘINEC</v>
          </cell>
          <cell r="D25">
            <v>314600</v>
          </cell>
        </row>
        <row r="26">
          <cell r="B26" t="str">
            <v>0000123545</v>
          </cell>
          <cell r="C26" t="str">
            <v>Coweo Technologies s.r.o.</v>
          </cell>
          <cell r="D26">
            <v>301708</v>
          </cell>
        </row>
        <row r="27">
          <cell r="B27" t="str">
            <v>0000116708</v>
          </cell>
          <cell r="C27" t="str">
            <v>Seznam.cz, a.s.</v>
          </cell>
          <cell r="D27">
            <v>296746.45</v>
          </cell>
        </row>
        <row r="28">
          <cell r="B28" t="str">
            <v>0000105214</v>
          </cell>
          <cell r="C28" t="str">
            <v>CCS CS.SPOLECNOST PRO PLATEBI KARTY</v>
          </cell>
          <cell r="D28">
            <v>229000</v>
          </cell>
        </row>
        <row r="29">
          <cell r="B29" t="str">
            <v>0000123680</v>
          </cell>
          <cell r="C29" t="str">
            <v>CZECH-IN s.r.o.</v>
          </cell>
          <cell r="D29">
            <v>219059.61</v>
          </cell>
        </row>
        <row r="30">
          <cell r="B30" t="str">
            <v>0000114989</v>
          </cell>
          <cell r="C30" t="str">
            <v>ROSH</v>
          </cell>
          <cell r="D30">
            <v>203766.35</v>
          </cell>
        </row>
        <row r="31">
          <cell r="B31" t="str">
            <v>0000109225</v>
          </cell>
          <cell r="C31" t="str">
            <v>PRAŽSKÁ PLYNÁRENSKÁ, A.S.</v>
          </cell>
          <cell r="D31">
            <v>153900</v>
          </cell>
        </row>
        <row r="32">
          <cell r="B32" t="str">
            <v>0000305200</v>
          </cell>
          <cell r="C32" t="str">
            <v>Selmers B.V.</v>
          </cell>
          <cell r="D32">
            <v>144647.04999999999</v>
          </cell>
        </row>
        <row r="33">
          <cell r="B33" t="str">
            <v>0000109232</v>
          </cell>
          <cell r="C33" t="str">
            <v>PRAŽSKÁ ENERGETIKA, A.S.</v>
          </cell>
          <cell r="D33">
            <v>143030</v>
          </cell>
        </row>
        <row r="34">
          <cell r="B34" t="str">
            <v>0000117097</v>
          </cell>
          <cell r="C34" t="str">
            <v>PRONOVO   MORAVA, S.R.O.</v>
          </cell>
          <cell r="D34">
            <v>140807.70000000001</v>
          </cell>
        </row>
        <row r="35">
          <cell r="B35" t="str">
            <v>0000118841</v>
          </cell>
          <cell r="C35" t="str">
            <v>MEGREAL S.R.O.</v>
          </cell>
          <cell r="D35">
            <v>54000</v>
          </cell>
        </row>
        <row r="36">
          <cell r="B36" t="str">
            <v>0000111538</v>
          </cell>
          <cell r="C36" t="str">
            <v>C5 spol. s r.o.</v>
          </cell>
          <cell r="D36">
            <v>43915.01</v>
          </cell>
        </row>
        <row r="37">
          <cell r="B37" t="str">
            <v>0000113134</v>
          </cell>
          <cell r="C37" t="str">
            <v>Atlas Copco s.r.o.</v>
          </cell>
          <cell r="D37">
            <v>43088.1</v>
          </cell>
        </row>
        <row r="38">
          <cell r="B38" t="str">
            <v>0000117182</v>
          </cell>
          <cell r="C38" t="str">
            <v>LMC s.r.o.</v>
          </cell>
          <cell r="D38">
            <v>37389</v>
          </cell>
        </row>
        <row r="39">
          <cell r="B39" t="str">
            <v>0000114164</v>
          </cell>
          <cell r="C39" t="str">
            <v>MGR.FUEÍKOVA PAVLA</v>
          </cell>
          <cell r="D39">
            <v>34637</v>
          </cell>
        </row>
        <row r="40">
          <cell r="B40" t="str">
            <v>0000116534</v>
          </cell>
          <cell r="C40" t="str">
            <v>ČEZ DISTRIBUCE, A. S.</v>
          </cell>
          <cell r="D40">
            <v>27500</v>
          </cell>
        </row>
        <row r="41">
          <cell r="B41" t="str">
            <v>0000118774</v>
          </cell>
          <cell r="C41" t="str">
            <v>KATERINSKA HOTEL S.R.O.</v>
          </cell>
          <cell r="D41">
            <v>26422</v>
          </cell>
        </row>
        <row r="42">
          <cell r="B42" t="str">
            <v>0000111528</v>
          </cell>
          <cell r="C42" t="str">
            <v>MARSH S.R.O.</v>
          </cell>
          <cell r="D42">
            <v>22893</v>
          </cell>
        </row>
        <row r="43">
          <cell r="B43" t="str">
            <v>0000116482</v>
          </cell>
          <cell r="C43" t="str">
            <v>ČEZ Prodej, a.s.</v>
          </cell>
          <cell r="D43">
            <v>18070</v>
          </cell>
        </row>
        <row r="44">
          <cell r="B44" t="str">
            <v>0000111405</v>
          </cell>
          <cell r="C44" t="str">
            <v>CZ PRESS</v>
          </cell>
          <cell r="D44">
            <v>18039</v>
          </cell>
        </row>
        <row r="45">
          <cell r="B45" t="str">
            <v>0000303556</v>
          </cell>
          <cell r="C45" t="str">
            <v>ACHILLES INFORMATION GMBH</v>
          </cell>
          <cell r="D45">
            <v>15958.4</v>
          </cell>
        </row>
        <row r="46">
          <cell r="B46" t="str">
            <v>0000122631</v>
          </cell>
          <cell r="C46" t="str">
            <v>AxeCom s.r.o.</v>
          </cell>
          <cell r="D46">
            <v>14350</v>
          </cell>
        </row>
        <row r="47">
          <cell r="B47" t="str">
            <v>0000122395</v>
          </cell>
          <cell r="C47" t="str">
            <v>VLTAVA LABE MEDIA A S</v>
          </cell>
          <cell r="D47">
            <v>8804.01</v>
          </cell>
        </row>
        <row r="48">
          <cell r="B48" t="str">
            <v>0000303310</v>
          </cell>
          <cell r="C48" t="str">
            <v>IfEP GmbH Institut für</v>
          </cell>
          <cell r="D48">
            <v>8622.9</v>
          </cell>
        </row>
        <row r="49">
          <cell r="B49" t="str">
            <v>0000123465</v>
          </cell>
          <cell r="C49" t="str">
            <v>QCM, s.r.o.</v>
          </cell>
          <cell r="D49">
            <v>7260</v>
          </cell>
        </row>
        <row r="50">
          <cell r="B50" t="str">
            <v>0000110541</v>
          </cell>
          <cell r="C50" t="str">
            <v>PRAŽSKE VODOVODY A KANALIZACE A.S.</v>
          </cell>
          <cell r="D50">
            <v>6770</v>
          </cell>
        </row>
        <row r="51">
          <cell r="B51" t="str">
            <v>0000116892</v>
          </cell>
          <cell r="C51" t="str">
            <v>PRVNÍ CERTIFIKAČNÍ AUTORITA</v>
          </cell>
          <cell r="D51">
            <v>5709</v>
          </cell>
        </row>
        <row r="52">
          <cell r="B52" t="str">
            <v>0000305636</v>
          </cell>
          <cell r="C52" t="str">
            <v>FAM SPÓŁKA Z OGRANICZONĄ</v>
          </cell>
          <cell r="D52">
            <v>5222.3500000000004</v>
          </cell>
        </row>
        <row r="53">
          <cell r="B53" t="str">
            <v>0000108923</v>
          </cell>
          <cell r="C53" t="str">
            <v>NADATUR,  SPOL. S R. O.</v>
          </cell>
          <cell r="D53">
            <v>5005</v>
          </cell>
        </row>
        <row r="54">
          <cell r="B54" t="str">
            <v>0000110626</v>
          </cell>
          <cell r="C54" t="str">
            <v>WOLTERS KLUWER ČR, A.S.</v>
          </cell>
          <cell r="D54">
            <v>4951</v>
          </cell>
        </row>
        <row r="55">
          <cell r="B55" t="str">
            <v>0000112619</v>
          </cell>
          <cell r="C55" t="str">
            <v>ANAG, SPOL. S R. O.</v>
          </cell>
          <cell r="D55">
            <v>3690</v>
          </cell>
        </row>
        <row r="56">
          <cell r="B56" t="str">
            <v>0000123098</v>
          </cell>
          <cell r="C56" t="str">
            <v>Forum Media, s.r.o.</v>
          </cell>
          <cell r="D56">
            <v>3500</v>
          </cell>
        </row>
        <row r="57">
          <cell r="B57" t="str">
            <v>0000121791</v>
          </cell>
          <cell r="C57" t="str">
            <v>EXCART MAPS S.R.O.</v>
          </cell>
          <cell r="D57">
            <v>2465</v>
          </cell>
        </row>
        <row r="58">
          <cell r="B58" t="str">
            <v>0000108715</v>
          </cell>
          <cell r="C58" t="str">
            <v>BMSS START, SPOL. S R.O.</v>
          </cell>
          <cell r="D58">
            <v>2406</v>
          </cell>
        </row>
        <row r="59">
          <cell r="B59" t="str">
            <v>0000122630</v>
          </cell>
          <cell r="C59" t="str">
            <v>BOXLINE UCL d.o.o.</v>
          </cell>
          <cell r="D59">
            <v>1705.2</v>
          </cell>
        </row>
        <row r="60">
          <cell r="B60" t="str">
            <v>0000110564</v>
          </cell>
          <cell r="C60" t="str">
            <v>SVAZ SLEVÁREN ČESKE REPUBLIKY</v>
          </cell>
          <cell r="D60">
            <v>1508</v>
          </cell>
        </row>
        <row r="61">
          <cell r="B61" t="str">
            <v>0000118761</v>
          </cell>
          <cell r="C61" t="str">
            <v>ČESKÁ SPOLEČNOST PRO NEDESTRUKTIVNÍ</v>
          </cell>
          <cell r="D61">
            <v>1000</v>
          </cell>
        </row>
        <row r="62">
          <cell r="B62" t="str">
            <v>0000104433</v>
          </cell>
          <cell r="C62" t="str">
            <v>Vodní hospodářství, spol. s r.o.</v>
          </cell>
          <cell r="D62">
            <v>966</v>
          </cell>
        </row>
        <row r="63">
          <cell r="B63" t="str">
            <v>0000122624</v>
          </cell>
          <cell r="C63" t="str">
            <v>Jan Svoboda</v>
          </cell>
          <cell r="D63">
            <v>847</v>
          </cell>
        </row>
        <row r="64">
          <cell r="B64" t="str">
            <v>0000123029</v>
          </cell>
          <cell r="C64" t="str">
            <v>Profi Press s.r.o.</v>
          </cell>
          <cell r="D64">
            <v>528</v>
          </cell>
        </row>
        <row r="65">
          <cell r="B65" t="str">
            <v>0000104182</v>
          </cell>
          <cell r="C65" t="str">
            <v>CCB</v>
          </cell>
          <cell r="D65">
            <v>396</v>
          </cell>
        </row>
        <row r="66">
          <cell r="B66" t="str">
            <v>0000114618</v>
          </cell>
          <cell r="C66" t="str">
            <v>EKO KOM</v>
          </cell>
          <cell r="D66">
            <v>0</v>
          </cell>
        </row>
        <row r="68">
          <cell r="C68" t="str">
            <v>Celkem</v>
          </cell>
          <cell r="D68">
            <v>2699010828.0299997</v>
          </cell>
        </row>
        <row r="70">
          <cell r="D70" t="str">
            <v>Kč</v>
          </cell>
        </row>
      </sheetData>
      <sheetData sheetId="4">
        <row r="1">
          <cell r="B1" t="str">
            <v>SAP č.</v>
          </cell>
          <cell r="C1" t="str">
            <v>Název</v>
          </cell>
          <cell r="D1" t="str">
            <v>Zálohy</v>
          </cell>
        </row>
        <row r="2">
          <cell r="B2" t="str">
            <v>0000305037</v>
          </cell>
          <cell r="C2" t="str">
            <v>Danieli &amp; C. Officine Meccaniche</v>
          </cell>
          <cell r="D2">
            <v>207551421.81</v>
          </cell>
        </row>
        <row r="3">
          <cell r="B3" t="str">
            <v>0000122590</v>
          </cell>
          <cell r="C3" t="str">
            <v>ČEPS, a.s.</v>
          </cell>
          <cell r="D3">
            <v>32500000</v>
          </cell>
        </row>
        <row r="4">
          <cell r="B4" t="str">
            <v>0000303505</v>
          </cell>
          <cell r="C4" t="str">
            <v>TENOVA SPA</v>
          </cell>
          <cell r="D4">
            <v>14334320</v>
          </cell>
        </row>
        <row r="5">
          <cell r="B5" t="str">
            <v>0000303504</v>
          </cell>
          <cell r="C5" t="str">
            <v>LOI THERMPROCESS GMBH</v>
          </cell>
          <cell r="D5">
            <v>12329520</v>
          </cell>
        </row>
        <row r="6">
          <cell r="B6" t="str">
            <v>0000117321</v>
          </cell>
          <cell r="C6" t="str">
            <v>PIRES</v>
          </cell>
          <cell r="D6">
            <v>11259305</v>
          </cell>
        </row>
        <row r="7">
          <cell r="B7" t="str">
            <v>0000303857</v>
          </cell>
          <cell r="C7" t="str">
            <v>THERMO FISHER SCIENTIFIC</v>
          </cell>
          <cell r="D7">
            <v>4365074.92</v>
          </cell>
        </row>
        <row r="8">
          <cell r="B8" t="str">
            <v>0000110256</v>
          </cell>
          <cell r="C8" t="str">
            <v>PRESTAR S.R.O.</v>
          </cell>
          <cell r="D8">
            <v>2469852</v>
          </cell>
        </row>
        <row r="9">
          <cell r="B9" t="str">
            <v>0000304103</v>
          </cell>
          <cell r="C9" t="str">
            <v>PRIMETALS TECHNOLOGIES AUSTRIA</v>
          </cell>
          <cell r="D9">
            <v>1760034.6</v>
          </cell>
        </row>
        <row r="10">
          <cell r="B10" t="str">
            <v>0000123154</v>
          </cell>
          <cell r="C10" t="str">
            <v>KR OSTRAVA a.s.</v>
          </cell>
          <cell r="D10">
            <v>1236481.3600000001</v>
          </cell>
        </row>
        <row r="11">
          <cell r="B11" t="str">
            <v>0000305555</v>
          </cell>
          <cell r="C11" t="str">
            <v>NPT AG</v>
          </cell>
          <cell r="D11">
            <v>353925</v>
          </cell>
        </row>
        <row r="12">
          <cell r="B12" t="str">
            <v>0000300962</v>
          </cell>
          <cell r="C12" t="str">
            <v>SMS CONCAST AG</v>
          </cell>
          <cell r="D12">
            <v>346424.55</v>
          </cell>
        </row>
        <row r="13">
          <cell r="B13" t="str">
            <v>0000113976</v>
          </cell>
          <cell r="C13" t="str">
            <v>LEGNEX spol. s r.o.</v>
          </cell>
          <cell r="D13">
            <v>91543</v>
          </cell>
        </row>
        <row r="15">
          <cell r="C15" t="str">
            <v>Celkem</v>
          </cell>
          <cell r="D15">
            <v>288597902.24000007</v>
          </cell>
        </row>
        <row r="17">
          <cell r="D17" t="str">
            <v>Kč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10F3-BFA1-4BE3-8567-EDA73AFE5731}">
  <dimension ref="A1:I133"/>
  <sheetViews>
    <sheetView tabSelected="1" topLeftCell="A41" zoomScale="90" zoomScaleNormal="90" workbookViewId="0">
      <selection activeCell="C93" sqref="C93"/>
    </sheetView>
  </sheetViews>
  <sheetFormatPr defaultRowHeight="15" x14ac:dyDescent="0.25"/>
  <cols>
    <col min="1" max="1" width="56" customWidth="1"/>
    <col min="2" max="2" width="18.7109375" customWidth="1"/>
    <col min="3" max="3" width="25.5703125" bestFit="1" customWidth="1"/>
    <col min="4" max="4" width="31" customWidth="1"/>
    <col min="5" max="5" width="35.140625" customWidth="1"/>
    <col min="6" max="6" width="11.42578125" bestFit="1" customWidth="1"/>
    <col min="7" max="7" width="53.140625" bestFit="1" customWidth="1"/>
    <col min="8" max="8" width="12.42578125" bestFit="1" customWidth="1"/>
    <col min="9" max="9" width="11.85546875" bestFit="1" customWidth="1"/>
  </cols>
  <sheetData>
    <row r="1" spans="1:4" x14ac:dyDescent="0.25">
      <c r="A1" s="1" t="s">
        <v>110</v>
      </c>
    </row>
    <row r="3" spans="1:4" ht="15.75" thickBot="1" x14ac:dyDescent="0.3">
      <c r="B3" s="2" t="s">
        <v>0</v>
      </c>
    </row>
    <row r="4" spans="1:4" ht="15.75" thickBot="1" x14ac:dyDescent="0.3">
      <c r="A4" s="52" t="s">
        <v>1</v>
      </c>
      <c r="B4" s="53">
        <v>12552045</v>
      </c>
    </row>
    <row r="5" spans="1:4" x14ac:dyDescent="0.25">
      <c r="A5" s="54" t="s">
        <v>2</v>
      </c>
      <c r="B5" s="55"/>
    </row>
    <row r="6" spans="1:4" x14ac:dyDescent="0.25">
      <c r="A6" s="56" t="s">
        <v>3</v>
      </c>
      <c r="B6" s="57"/>
    </row>
    <row r="7" spans="1:4" x14ac:dyDescent="0.25">
      <c r="A7" s="56" t="s">
        <v>4</v>
      </c>
      <c r="B7" s="57"/>
    </row>
    <row r="8" spans="1:4" x14ac:dyDescent="0.25">
      <c r="A8" s="58" t="s">
        <v>5</v>
      </c>
      <c r="B8" s="59"/>
    </row>
    <row r="9" spans="1:4" x14ac:dyDescent="0.25">
      <c r="A9" s="46" t="s">
        <v>6</v>
      </c>
      <c r="B9" s="45">
        <v>1631716</v>
      </c>
    </row>
    <row r="10" spans="1:4" x14ac:dyDescent="0.25">
      <c r="A10" s="46" t="s">
        <v>7</v>
      </c>
      <c r="B10" s="45">
        <v>6543080</v>
      </c>
      <c r="C10" t="s">
        <v>8</v>
      </c>
      <c r="D10" t="s">
        <v>109</v>
      </c>
    </row>
    <row r="11" spans="1:4" x14ac:dyDescent="0.25">
      <c r="A11" s="60" t="s">
        <v>9</v>
      </c>
      <c r="B11" s="59"/>
      <c r="D11" s="34"/>
    </row>
    <row r="12" spans="1:4" x14ac:dyDescent="0.25">
      <c r="A12" s="46" t="s">
        <v>10</v>
      </c>
      <c r="B12" s="45">
        <v>662163</v>
      </c>
    </row>
    <row r="13" spans="1:4" x14ac:dyDescent="0.25">
      <c r="A13" s="60" t="s">
        <v>11</v>
      </c>
      <c r="B13" s="59"/>
    </row>
    <row r="14" spans="1:4" x14ac:dyDescent="0.25">
      <c r="A14" s="61" t="s">
        <v>12</v>
      </c>
      <c r="B14" s="62">
        <v>3715086</v>
      </c>
    </row>
    <row r="15" spans="1:4" x14ac:dyDescent="0.25">
      <c r="A15" s="56" t="s">
        <v>13</v>
      </c>
      <c r="B15" s="63"/>
    </row>
    <row r="16" spans="1:4" x14ac:dyDescent="0.25">
      <c r="A16" s="64" t="s">
        <v>14</v>
      </c>
      <c r="B16" s="65">
        <v>1228671</v>
      </c>
    </row>
    <row r="17" spans="1:3" x14ac:dyDescent="0.25">
      <c r="A17" s="64" t="s">
        <v>15</v>
      </c>
      <c r="B17" s="65">
        <v>191697</v>
      </c>
    </row>
    <row r="18" spans="1:3" x14ac:dyDescent="0.25">
      <c r="A18" s="64" t="s">
        <v>16</v>
      </c>
      <c r="B18" s="65">
        <v>136587</v>
      </c>
    </row>
    <row r="19" spans="1:3" x14ac:dyDescent="0.25">
      <c r="A19" s="64" t="s">
        <v>17</v>
      </c>
      <c r="B19" s="65">
        <v>34370</v>
      </c>
    </row>
    <row r="20" spans="1:3" x14ac:dyDescent="0.25">
      <c r="A20" s="66" t="s">
        <v>18</v>
      </c>
      <c r="B20" s="65">
        <v>2100544</v>
      </c>
    </row>
    <row r="21" spans="1:3" ht="15.75" thickBot="1" x14ac:dyDescent="0.3">
      <c r="A21" s="47" t="s">
        <v>19</v>
      </c>
      <c r="B21" s="67">
        <v>23217</v>
      </c>
    </row>
    <row r="24" spans="1:3" ht="15.75" thickBot="1" x14ac:dyDescent="0.3">
      <c r="B24" s="2" t="s">
        <v>0</v>
      </c>
    </row>
    <row r="25" spans="1:3" ht="15.75" thickBot="1" x14ac:dyDescent="0.3">
      <c r="A25" s="49" t="s">
        <v>6</v>
      </c>
      <c r="B25" s="50">
        <f>B9</f>
        <v>1631716</v>
      </c>
      <c r="C25" s="11"/>
    </row>
    <row r="27" spans="1:3" x14ac:dyDescent="0.25">
      <c r="A27" s="1" t="s">
        <v>20</v>
      </c>
      <c r="B27" s="2" t="s">
        <v>21</v>
      </c>
    </row>
    <row r="28" spans="1:3" x14ac:dyDescent="0.25">
      <c r="A28" s="12" t="s">
        <v>22</v>
      </c>
      <c r="B28" s="13">
        <v>1229423712.8499999</v>
      </c>
      <c r="C28" s="14" t="s">
        <v>118</v>
      </c>
    </row>
    <row r="29" spans="1:3" x14ac:dyDescent="0.25">
      <c r="A29" s="12" t="s">
        <v>23</v>
      </c>
      <c r="B29" s="13">
        <v>23376553.760000002</v>
      </c>
      <c r="C29" s="14"/>
    </row>
    <row r="30" spans="1:3" x14ac:dyDescent="0.25">
      <c r="A30" s="12" t="s">
        <v>24</v>
      </c>
      <c r="B30" s="13">
        <v>1118798.96</v>
      </c>
      <c r="C30" s="14" t="s">
        <v>118</v>
      </c>
    </row>
    <row r="31" spans="1:3" x14ac:dyDescent="0.25">
      <c r="A31" s="12" t="s">
        <v>25</v>
      </c>
      <c r="B31" s="13">
        <v>39631.89</v>
      </c>
      <c r="C31" s="14"/>
    </row>
    <row r="32" spans="1:3" x14ac:dyDescent="0.25">
      <c r="A32" s="12" t="s">
        <v>26</v>
      </c>
      <c r="B32" s="13">
        <v>359942859.87</v>
      </c>
      <c r="C32" s="14" t="s">
        <v>118</v>
      </c>
    </row>
    <row r="33" spans="1:6" x14ac:dyDescent="0.25">
      <c r="A33" s="12" t="s">
        <v>27</v>
      </c>
      <c r="B33" s="13">
        <v>17814667.579999998</v>
      </c>
      <c r="C33" s="14"/>
    </row>
    <row r="34" spans="1:6" x14ac:dyDescent="0.25">
      <c r="A34" s="15" t="s">
        <v>6</v>
      </c>
      <c r="B34" s="16">
        <v>1631716224.9100001</v>
      </c>
      <c r="C34" s="14"/>
    </row>
    <row r="37" spans="1:6" ht="15.75" thickBot="1" x14ac:dyDescent="0.3">
      <c r="B37" s="2" t="s">
        <v>0</v>
      </c>
    </row>
    <row r="38" spans="1:6" ht="15.75" thickBot="1" x14ac:dyDescent="0.3">
      <c r="A38" s="49" t="s">
        <v>10</v>
      </c>
      <c r="B38" s="50">
        <f>B12</f>
        <v>662163</v>
      </c>
    </row>
    <row r="40" spans="1:6" x14ac:dyDescent="0.25">
      <c r="A40" s="17" t="s">
        <v>28</v>
      </c>
      <c r="B40" s="17" t="s">
        <v>29</v>
      </c>
      <c r="C40" s="17" t="s">
        <v>30</v>
      </c>
      <c r="D40" s="17" t="s">
        <v>31</v>
      </c>
      <c r="E40" s="68" t="s">
        <v>32</v>
      </c>
      <c r="F40" s="42"/>
    </row>
    <row r="41" spans="1:6" x14ac:dyDescent="0.25">
      <c r="A41" s="17" t="s">
        <v>33</v>
      </c>
      <c r="B41" s="18">
        <v>12633808.93</v>
      </c>
      <c r="C41" s="17"/>
      <c r="D41" s="17">
        <v>24.885000000000002</v>
      </c>
      <c r="E41" s="41">
        <f>B41*D41</f>
        <v>314392335.22305</v>
      </c>
      <c r="F41" t="s">
        <v>120</v>
      </c>
    </row>
    <row r="42" spans="1:6" x14ac:dyDescent="0.25">
      <c r="A42" s="17" t="s">
        <v>35</v>
      </c>
      <c r="B42" s="18">
        <v>178289.23</v>
      </c>
      <c r="C42" s="17"/>
      <c r="D42" s="17">
        <v>24.885000000000002</v>
      </c>
      <c r="E42" s="41">
        <f>B42*D42</f>
        <v>4436727.4885500008</v>
      </c>
      <c r="F42" t="s">
        <v>120</v>
      </c>
    </row>
    <row r="43" spans="1:6" x14ac:dyDescent="0.25">
      <c r="A43" s="17" t="s">
        <v>35</v>
      </c>
      <c r="B43" s="18"/>
      <c r="C43" s="18">
        <v>30700000</v>
      </c>
      <c r="D43" s="17"/>
      <c r="E43" s="41">
        <f>C43</f>
        <v>30700000</v>
      </c>
      <c r="F43" t="s">
        <v>120</v>
      </c>
    </row>
    <row r="44" spans="1:6" x14ac:dyDescent="0.25">
      <c r="A44" s="17" t="s">
        <v>36</v>
      </c>
      <c r="B44" s="17"/>
      <c r="C44" s="17"/>
      <c r="D44" s="17"/>
      <c r="E44" s="19">
        <f>SUM(E41:E43)</f>
        <v>349529062.71160001</v>
      </c>
    </row>
    <row r="46" spans="1:6" x14ac:dyDescent="0.25">
      <c r="A46" s="17" t="s">
        <v>37</v>
      </c>
      <c r="B46" s="35" t="s">
        <v>21</v>
      </c>
      <c r="C46" s="36"/>
    </row>
    <row r="47" spans="1:6" x14ac:dyDescent="0.25">
      <c r="A47" s="17" t="s">
        <v>38</v>
      </c>
      <c r="B47" s="20">
        <v>202752968.87</v>
      </c>
      <c r="C47" t="s">
        <v>39</v>
      </c>
      <c r="D47" s="14"/>
    </row>
    <row r="48" spans="1:6" x14ac:dyDescent="0.25">
      <c r="A48" s="17" t="s">
        <v>40</v>
      </c>
      <c r="B48" s="20">
        <v>31674366.170000002</v>
      </c>
      <c r="C48" t="s">
        <v>39</v>
      </c>
      <c r="D48" s="14"/>
    </row>
    <row r="49" spans="1:5" x14ac:dyDescent="0.25">
      <c r="A49" s="17" t="s">
        <v>41</v>
      </c>
      <c r="B49" s="20">
        <v>64531223.369999997</v>
      </c>
      <c r="C49" t="s">
        <v>39</v>
      </c>
      <c r="D49" s="14"/>
    </row>
    <row r="50" spans="1:5" x14ac:dyDescent="0.25">
      <c r="A50" s="17" t="s">
        <v>42</v>
      </c>
      <c r="B50" s="20">
        <v>12431349.689999999</v>
      </c>
      <c r="C50" t="s">
        <v>34</v>
      </c>
      <c r="D50" s="14"/>
    </row>
    <row r="51" spans="1:5" x14ac:dyDescent="0.25">
      <c r="A51" s="17" t="s">
        <v>43</v>
      </c>
      <c r="B51" s="20">
        <v>1243655.55</v>
      </c>
      <c r="C51" t="s">
        <v>34</v>
      </c>
      <c r="D51" s="14"/>
    </row>
    <row r="52" spans="1:5" x14ac:dyDescent="0.25">
      <c r="A52" s="17" t="s">
        <v>44</v>
      </c>
      <c r="B52" s="19">
        <f>SUM(B47:B51)</f>
        <v>312633563.65000004</v>
      </c>
    </row>
    <row r="54" spans="1:5" x14ac:dyDescent="0.25">
      <c r="A54" s="21" t="s">
        <v>45</v>
      </c>
      <c r="B54" s="19">
        <f>B52+E44</f>
        <v>662162626.36160004</v>
      </c>
    </row>
    <row r="57" spans="1:5" ht="15.75" thickBot="1" x14ac:dyDescent="0.3">
      <c r="B57" s="2" t="s">
        <v>0</v>
      </c>
    </row>
    <row r="58" spans="1:5" ht="15.75" thickBot="1" x14ac:dyDescent="0.3">
      <c r="A58" s="49" t="s">
        <v>14</v>
      </c>
      <c r="B58" s="50">
        <f>B16</f>
        <v>1228671</v>
      </c>
    </row>
    <row r="60" spans="1:5" x14ac:dyDescent="0.25">
      <c r="A60" s="17"/>
      <c r="B60" s="17" t="s">
        <v>46</v>
      </c>
      <c r="C60" s="17" t="s">
        <v>31</v>
      </c>
      <c r="D60" s="17" t="s">
        <v>21</v>
      </c>
    </row>
    <row r="61" spans="1:5" ht="30" x14ac:dyDescent="0.25">
      <c r="A61" s="17" t="s">
        <v>47</v>
      </c>
      <c r="B61" s="40">
        <v>49373961.840000004</v>
      </c>
      <c r="C61" s="17">
        <v>24.885000000000002</v>
      </c>
      <c r="D61" s="22">
        <f>B61*C61</f>
        <v>1228671040.3884001</v>
      </c>
      <c r="E61" s="33" t="s">
        <v>122</v>
      </c>
    </row>
    <row r="64" spans="1:5" ht="15.75" thickBot="1" x14ac:dyDescent="0.3">
      <c r="B64" s="2" t="s">
        <v>0</v>
      </c>
    </row>
    <row r="65" spans="1:5" ht="15.75" thickBot="1" x14ac:dyDescent="0.3">
      <c r="A65" s="49" t="s">
        <v>48</v>
      </c>
      <c r="B65" s="50">
        <f>B17</f>
        <v>191697</v>
      </c>
    </row>
    <row r="66" spans="1:5" x14ac:dyDescent="0.25">
      <c r="A66" t="s">
        <v>111</v>
      </c>
    </row>
    <row r="68" spans="1:5" ht="15.75" thickBot="1" x14ac:dyDescent="0.3">
      <c r="B68" s="2" t="s">
        <v>0</v>
      </c>
    </row>
    <row r="69" spans="1:5" ht="15.75" thickBot="1" x14ac:dyDescent="0.3">
      <c r="A69" s="49" t="s">
        <v>16</v>
      </c>
      <c r="B69" s="50">
        <f>B18</f>
        <v>136587</v>
      </c>
    </row>
    <row r="70" spans="1:5" x14ac:dyDescent="0.25">
      <c r="A70" t="s">
        <v>49</v>
      </c>
    </row>
    <row r="72" spans="1:5" hidden="1" x14ac:dyDescent="0.25">
      <c r="A72" s="1" t="s">
        <v>20</v>
      </c>
      <c r="B72" s="2" t="s">
        <v>21</v>
      </c>
      <c r="C72" s="37"/>
    </row>
    <row r="73" spans="1:5" hidden="1" x14ac:dyDescent="0.25">
      <c r="A73" t="s">
        <v>50</v>
      </c>
      <c r="B73" s="13">
        <v>4250939</v>
      </c>
      <c r="C73" s="34"/>
    </row>
    <row r="74" spans="1:5" hidden="1" x14ac:dyDescent="0.25">
      <c r="A74" t="s">
        <v>51</v>
      </c>
      <c r="B74" s="13">
        <v>82851</v>
      </c>
      <c r="C74" s="34"/>
    </row>
    <row r="75" spans="1:5" hidden="1" x14ac:dyDescent="0.25">
      <c r="A75" t="s">
        <v>52</v>
      </c>
      <c r="B75" s="13">
        <v>81811614</v>
      </c>
      <c r="C75" s="34"/>
    </row>
    <row r="76" spans="1:5" hidden="1" x14ac:dyDescent="0.25">
      <c r="A76" t="s">
        <v>53</v>
      </c>
      <c r="B76" s="13">
        <v>39775138</v>
      </c>
      <c r="C76" s="34"/>
      <c r="D76" s="12"/>
      <c r="E76" s="30"/>
    </row>
    <row r="77" spans="1:5" hidden="1" x14ac:dyDescent="0.25">
      <c r="A77" t="s">
        <v>54</v>
      </c>
      <c r="B77" s="13">
        <v>3518334</v>
      </c>
      <c r="C77" s="34"/>
      <c r="D77" s="12"/>
      <c r="E77" s="30"/>
    </row>
    <row r="78" spans="1:5" hidden="1" x14ac:dyDescent="0.25">
      <c r="A78" t="s">
        <v>55</v>
      </c>
      <c r="B78" s="13">
        <v>0</v>
      </c>
      <c r="C78" s="34"/>
      <c r="D78" s="12"/>
      <c r="E78" s="30"/>
    </row>
    <row r="79" spans="1:5" hidden="1" x14ac:dyDescent="0.25">
      <c r="A79" t="s">
        <v>56</v>
      </c>
      <c r="B79" s="13">
        <v>1320131</v>
      </c>
      <c r="C79" s="34"/>
      <c r="D79" s="12"/>
      <c r="E79" s="30"/>
    </row>
    <row r="80" spans="1:5" hidden="1" x14ac:dyDescent="0.25">
      <c r="A80" t="s">
        <v>57</v>
      </c>
      <c r="B80" s="13">
        <v>5316571</v>
      </c>
      <c r="C80" s="34"/>
      <c r="D80" s="12"/>
      <c r="E80" s="30"/>
    </row>
    <row r="81" spans="1:8" hidden="1" x14ac:dyDescent="0.25">
      <c r="A81" t="s">
        <v>58</v>
      </c>
      <c r="B81" s="13">
        <v>218465</v>
      </c>
      <c r="C81" s="34"/>
      <c r="D81" s="12"/>
      <c r="E81" s="30"/>
    </row>
    <row r="82" spans="1:8" hidden="1" x14ac:dyDescent="0.25">
      <c r="A82" t="s">
        <v>59</v>
      </c>
      <c r="B82" s="13">
        <v>292929</v>
      </c>
      <c r="C82" s="34"/>
      <c r="D82" s="12"/>
      <c r="E82" s="30"/>
    </row>
    <row r="83" spans="1:8" hidden="1" x14ac:dyDescent="0.25">
      <c r="A83" s="1" t="s">
        <v>60</v>
      </c>
      <c r="B83" s="16">
        <f>SUM(B73:B82)</f>
        <v>136586972</v>
      </c>
      <c r="C83" s="38"/>
      <c r="D83" s="33"/>
    </row>
    <row r="87" spans="1:8" ht="15.75" thickBot="1" x14ac:dyDescent="0.3">
      <c r="B87" s="2" t="s">
        <v>0</v>
      </c>
    </row>
    <row r="88" spans="1:8" ht="15.75" thickBot="1" x14ac:dyDescent="0.3">
      <c r="A88" s="49" t="s">
        <v>17</v>
      </c>
      <c r="B88" s="50">
        <f>B19</f>
        <v>34370</v>
      </c>
    </row>
    <row r="89" spans="1:8" x14ac:dyDescent="0.25">
      <c r="A89" t="s">
        <v>115</v>
      </c>
    </row>
    <row r="92" spans="1:8" ht="15.75" thickBot="1" x14ac:dyDescent="0.3">
      <c r="B92" s="2" t="s">
        <v>0</v>
      </c>
    </row>
    <row r="93" spans="1:8" ht="15.75" thickBot="1" x14ac:dyDescent="0.3">
      <c r="A93" s="49" t="s">
        <v>18</v>
      </c>
      <c r="B93" s="50">
        <f>B20</f>
        <v>2100544</v>
      </c>
    </row>
    <row r="95" spans="1:8" x14ac:dyDescent="0.25">
      <c r="A95" s="1" t="s">
        <v>20</v>
      </c>
      <c r="B95" t="s">
        <v>21</v>
      </c>
    </row>
    <row r="96" spans="1:8" x14ac:dyDescent="0.25">
      <c r="A96" t="s">
        <v>61</v>
      </c>
      <c r="B96" s="13">
        <v>417366183.69</v>
      </c>
      <c r="C96" s="14" t="s">
        <v>112</v>
      </c>
      <c r="H96" s="13"/>
    </row>
    <row r="97" spans="1:8" x14ac:dyDescent="0.25">
      <c r="A97" t="s">
        <v>63</v>
      </c>
      <c r="B97" s="13">
        <v>2095691.47</v>
      </c>
      <c r="C97" s="14" t="s">
        <v>112</v>
      </c>
      <c r="H97" s="13"/>
    </row>
    <row r="98" spans="1:8" x14ac:dyDescent="0.25">
      <c r="A98" t="s">
        <v>64</v>
      </c>
      <c r="B98" s="13">
        <v>614000917.75999999</v>
      </c>
      <c r="C98" s="14" t="s">
        <v>112</v>
      </c>
      <c r="H98" s="13"/>
    </row>
    <row r="99" spans="1:8" x14ac:dyDescent="0.25">
      <c r="A99" t="s">
        <v>65</v>
      </c>
      <c r="B99" s="13">
        <v>4608749.09</v>
      </c>
      <c r="C99" s="14" t="s">
        <v>112</v>
      </c>
      <c r="H99" s="13"/>
    </row>
    <row r="100" spans="1:8" x14ac:dyDescent="0.25">
      <c r="A100" t="s">
        <v>66</v>
      </c>
      <c r="B100" s="13">
        <v>287943453.25</v>
      </c>
      <c r="C100" s="14" t="s">
        <v>112</v>
      </c>
      <c r="H100" s="13"/>
    </row>
    <row r="101" spans="1:8" x14ac:dyDescent="0.25">
      <c r="A101" t="s">
        <v>105</v>
      </c>
      <c r="B101" s="13">
        <v>24752162.199999999</v>
      </c>
      <c r="C101" s="14" t="s">
        <v>112</v>
      </c>
      <c r="H101" s="13"/>
    </row>
    <row r="102" spans="1:8" x14ac:dyDescent="0.25">
      <c r="A102" t="s">
        <v>67</v>
      </c>
      <c r="B102" s="13">
        <v>18794827.359999999</v>
      </c>
      <c r="C102" s="14" t="s">
        <v>112</v>
      </c>
      <c r="H102" s="13"/>
    </row>
    <row r="103" spans="1:8" x14ac:dyDescent="0.25">
      <c r="A103" t="s">
        <v>68</v>
      </c>
      <c r="B103" s="13">
        <v>197974009.91999999</v>
      </c>
      <c r="C103" s="23" t="s">
        <v>116</v>
      </c>
      <c r="H103" s="13"/>
    </row>
    <row r="104" spans="1:8" x14ac:dyDescent="0.25">
      <c r="A104" t="s">
        <v>69</v>
      </c>
      <c r="B104" s="13">
        <v>38091115.520000003</v>
      </c>
      <c r="C104" s="23" t="s">
        <v>113</v>
      </c>
      <c r="H104" s="13"/>
    </row>
    <row r="105" spans="1:8" x14ac:dyDescent="0.25">
      <c r="A105" t="s">
        <v>70</v>
      </c>
      <c r="B105" s="13">
        <v>450835324.24000001</v>
      </c>
      <c r="C105" s="23" t="s">
        <v>116</v>
      </c>
      <c r="H105" s="13"/>
    </row>
    <row r="106" spans="1:8" x14ac:dyDescent="0.25">
      <c r="A106" t="s">
        <v>106</v>
      </c>
      <c r="B106" s="13">
        <v>1315701.9099999999</v>
      </c>
      <c r="C106" s="23" t="s">
        <v>117</v>
      </c>
      <c r="H106" s="13"/>
    </row>
    <row r="107" spans="1:8" x14ac:dyDescent="0.25">
      <c r="A107" t="s">
        <v>71</v>
      </c>
      <c r="B107" s="13">
        <v>36565990.170000002</v>
      </c>
      <c r="C107" s="14" t="s">
        <v>62</v>
      </c>
      <c r="H107" s="13"/>
    </row>
    <row r="108" spans="1:8" x14ac:dyDescent="0.25">
      <c r="A108" t="s">
        <v>107</v>
      </c>
      <c r="B108" s="13">
        <v>0</v>
      </c>
      <c r="C108" s="14" t="s">
        <v>62</v>
      </c>
      <c r="H108" s="13"/>
    </row>
    <row r="109" spans="1:8" x14ac:dyDescent="0.25">
      <c r="A109" t="s">
        <v>72</v>
      </c>
      <c r="B109" s="13">
        <v>3311513.35</v>
      </c>
      <c r="C109" s="14" t="s">
        <v>62</v>
      </c>
      <c r="H109" s="13"/>
    </row>
    <row r="110" spans="1:8" x14ac:dyDescent="0.25">
      <c r="A110" t="s">
        <v>73</v>
      </c>
      <c r="B110" s="13">
        <v>2080967.31</v>
      </c>
      <c r="C110" s="14" t="s">
        <v>62</v>
      </c>
      <c r="H110" s="13"/>
    </row>
    <row r="111" spans="1:8" x14ac:dyDescent="0.25">
      <c r="A111" t="s">
        <v>74</v>
      </c>
      <c r="B111" s="13">
        <v>807236.32</v>
      </c>
      <c r="C111" s="14" t="s">
        <v>75</v>
      </c>
      <c r="H111" s="13"/>
    </row>
    <row r="113" spans="1:9" x14ac:dyDescent="0.25">
      <c r="A113" s="1" t="s">
        <v>18</v>
      </c>
      <c r="B113" s="16">
        <f>SUM(B96:B111)</f>
        <v>2100543843.5600002</v>
      </c>
    </row>
    <row r="116" spans="1:9" ht="15.75" thickBot="1" x14ac:dyDescent="0.3">
      <c r="B116" s="2" t="s">
        <v>0</v>
      </c>
    </row>
    <row r="117" spans="1:9" ht="15.75" thickBot="1" x14ac:dyDescent="0.3">
      <c r="A117" s="49" t="s">
        <v>19</v>
      </c>
      <c r="B117" s="50">
        <f>B21</f>
        <v>23217</v>
      </c>
    </row>
    <row r="119" spans="1:9" x14ac:dyDescent="0.25">
      <c r="A119" s="1" t="s">
        <v>20</v>
      </c>
      <c r="B119" t="s">
        <v>21</v>
      </c>
    </row>
    <row r="120" spans="1:9" x14ac:dyDescent="0.25">
      <c r="A120" t="s">
        <v>108</v>
      </c>
      <c r="B120" s="13">
        <v>1280100</v>
      </c>
      <c r="C120" s="39"/>
      <c r="E120" s="31"/>
      <c r="H120" s="13"/>
      <c r="I120" s="14"/>
    </row>
    <row r="121" spans="1:9" x14ac:dyDescent="0.25">
      <c r="A121" t="s">
        <v>76</v>
      </c>
      <c r="B121" s="13">
        <v>3176966.89</v>
      </c>
      <c r="C121" s="39"/>
      <c r="E121" s="31"/>
      <c r="H121" s="13"/>
      <c r="I121" s="14"/>
    </row>
    <row r="122" spans="1:9" x14ac:dyDescent="0.25">
      <c r="A122" t="s">
        <v>77</v>
      </c>
      <c r="B122" s="13">
        <v>1013055.5</v>
      </c>
      <c r="C122" s="39"/>
      <c r="E122" s="31"/>
      <c r="H122" s="13"/>
      <c r="I122" s="14"/>
    </row>
    <row r="123" spans="1:9" x14ac:dyDescent="0.25">
      <c r="A123" t="s">
        <v>78</v>
      </c>
      <c r="B123" s="13">
        <v>2887626.49</v>
      </c>
      <c r="C123" s="39"/>
      <c r="E123" s="31"/>
      <c r="H123" s="13"/>
      <c r="I123" s="14"/>
    </row>
    <row r="124" spans="1:9" x14ac:dyDescent="0.25">
      <c r="A124" t="s">
        <v>79</v>
      </c>
      <c r="B124" s="13">
        <v>1155503</v>
      </c>
      <c r="C124" s="39"/>
      <c r="D124" s="33"/>
      <c r="E124" s="31"/>
      <c r="H124" s="13"/>
      <c r="I124" s="14"/>
    </row>
    <row r="125" spans="1:9" x14ac:dyDescent="0.25">
      <c r="A125" t="s">
        <v>80</v>
      </c>
      <c r="B125" s="13">
        <v>3475560</v>
      </c>
      <c r="C125" s="39"/>
      <c r="E125" s="31"/>
      <c r="H125" s="13"/>
      <c r="I125" s="14"/>
    </row>
    <row r="126" spans="1:9" x14ac:dyDescent="0.25">
      <c r="A126" t="s">
        <v>81</v>
      </c>
      <c r="B126" s="13">
        <v>940</v>
      </c>
      <c r="C126" s="39"/>
      <c r="E126" s="31"/>
      <c r="H126" s="13"/>
      <c r="I126" s="14"/>
    </row>
    <row r="127" spans="1:9" x14ac:dyDescent="0.25">
      <c r="A127" t="s">
        <v>82</v>
      </c>
      <c r="B127" s="13">
        <v>5639891</v>
      </c>
      <c r="C127" s="39"/>
      <c r="E127" s="31"/>
      <c r="H127" s="13"/>
      <c r="I127" s="14"/>
    </row>
    <row r="128" spans="1:9" x14ac:dyDescent="0.25">
      <c r="A128" t="s">
        <v>83</v>
      </c>
      <c r="B128" s="13">
        <v>119960</v>
      </c>
      <c r="C128" s="39"/>
      <c r="E128" s="31"/>
      <c r="H128" s="13"/>
      <c r="I128" s="14"/>
    </row>
    <row r="129" spans="1:9" x14ac:dyDescent="0.25">
      <c r="A129" t="s">
        <v>84</v>
      </c>
      <c r="B129" s="13">
        <v>30</v>
      </c>
      <c r="C129" s="39"/>
      <c r="E129" s="31"/>
      <c r="H129" s="13"/>
      <c r="I129" s="14"/>
    </row>
    <row r="130" spans="1:9" x14ac:dyDescent="0.25">
      <c r="A130" t="s">
        <v>114</v>
      </c>
      <c r="B130" s="13">
        <v>-895049.06</v>
      </c>
      <c r="C130" s="39"/>
      <c r="E130" s="31"/>
      <c r="H130" s="13"/>
      <c r="I130" s="14"/>
    </row>
    <row r="131" spans="1:9" x14ac:dyDescent="0.25">
      <c r="A131" t="s">
        <v>85</v>
      </c>
      <c r="B131" s="13">
        <v>2385369</v>
      </c>
      <c r="C131" s="39"/>
      <c r="E131" s="31"/>
      <c r="H131" s="13"/>
      <c r="I131" s="14"/>
    </row>
    <row r="132" spans="1:9" x14ac:dyDescent="0.25">
      <c r="A132" t="s">
        <v>86</v>
      </c>
      <c r="B132" s="13">
        <v>2977516.22</v>
      </c>
      <c r="C132" s="39"/>
    </row>
    <row r="133" spans="1:9" x14ac:dyDescent="0.25">
      <c r="A133" s="1" t="s">
        <v>60</v>
      </c>
      <c r="B133" s="24">
        <f>SUM(B120:B132)</f>
        <v>23217469.040000003</v>
      </c>
      <c r="C133" s="39"/>
    </row>
  </sheetData>
  <sheetProtection algorithmName="SHA-512" hashValue="JOwxGYzO8zEmwYVBpPPu0Kw7BNqxzJR4H4IausE/8wrw1kkUjGGR7cGTjM9fSsOC7X6au7j5nzxhMUVMzjiiuw==" saltValue="R1UP/UG/TzpnWBpKfIAQWQ==" spinCount="100000" sheet="1" objects="1" scenarios="1" selectLockedCells="1" sort="0" autoFilter="0" selectUnlockedCells="1"/>
  <phoneticPr fontId="13" type="noConversion"/>
  <pageMargins left="0.70866141732283472" right="0.70866141732283472" top="0.78740157480314965" bottom="0.78740157480314965" header="0.31496062992125984" footer="0.31496062992125984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26AF-72C9-48AB-975A-BE3413BA0FAC}">
  <dimension ref="A1:H45"/>
  <sheetViews>
    <sheetView topLeftCell="A15" workbookViewId="0">
      <selection activeCell="C44" sqref="C44"/>
    </sheetView>
  </sheetViews>
  <sheetFormatPr defaultRowHeight="15" x14ac:dyDescent="0.25"/>
  <cols>
    <col min="1" max="1" width="48.85546875" customWidth="1"/>
    <col min="2" max="2" width="20.42578125" customWidth="1"/>
    <col min="3" max="3" width="16.85546875" bestFit="1" customWidth="1"/>
    <col min="5" max="5" width="14.28515625" bestFit="1" customWidth="1"/>
    <col min="6" max="6" width="12.42578125" bestFit="1" customWidth="1"/>
    <col min="7" max="7" width="10.140625" bestFit="1" customWidth="1"/>
    <col min="8" max="8" width="12.28515625" bestFit="1" customWidth="1"/>
  </cols>
  <sheetData>
    <row r="1" spans="1:2" x14ac:dyDescent="0.25">
      <c r="A1" s="32" t="s">
        <v>119</v>
      </c>
    </row>
    <row r="3" spans="1:2" ht="15.75" thickBot="1" x14ac:dyDescent="0.3">
      <c r="B3" s="2" t="s">
        <v>0</v>
      </c>
    </row>
    <row r="4" spans="1:2" ht="15.75" thickBot="1" x14ac:dyDescent="0.3">
      <c r="A4" s="3" t="s">
        <v>87</v>
      </c>
      <c r="B4" s="4">
        <v>3784271</v>
      </c>
    </row>
    <row r="5" spans="1:2" x14ac:dyDescent="0.25">
      <c r="A5" s="5" t="s">
        <v>2</v>
      </c>
      <c r="B5" s="6"/>
    </row>
    <row r="6" spans="1:2" x14ac:dyDescent="0.25">
      <c r="A6" s="7" t="s">
        <v>3</v>
      </c>
      <c r="B6" s="8"/>
    </row>
    <row r="7" spans="1:2" x14ac:dyDescent="0.25">
      <c r="A7" s="7" t="s">
        <v>4</v>
      </c>
      <c r="B7" s="8"/>
    </row>
    <row r="8" spans="1:2" x14ac:dyDescent="0.25">
      <c r="A8" s="44" t="s">
        <v>5</v>
      </c>
      <c r="B8" s="45">
        <v>378252</v>
      </c>
    </row>
    <row r="9" spans="1:2" x14ac:dyDescent="0.25">
      <c r="A9" s="10" t="s">
        <v>88</v>
      </c>
      <c r="B9" s="9"/>
    </row>
    <row r="10" spans="1:2" x14ac:dyDescent="0.25">
      <c r="A10" s="10" t="s">
        <v>7</v>
      </c>
      <c r="B10" s="9"/>
    </row>
    <row r="11" spans="1:2" x14ac:dyDescent="0.25">
      <c r="A11" s="10" t="s">
        <v>89</v>
      </c>
      <c r="B11" s="9"/>
    </row>
    <row r="12" spans="1:2" x14ac:dyDescent="0.25">
      <c r="A12" s="46" t="s">
        <v>10</v>
      </c>
      <c r="B12" s="45">
        <v>3405242</v>
      </c>
    </row>
    <row r="13" spans="1:2" x14ac:dyDescent="0.25">
      <c r="A13" s="10" t="s">
        <v>11</v>
      </c>
      <c r="B13" s="9"/>
    </row>
    <row r="14" spans="1:2" x14ac:dyDescent="0.25">
      <c r="A14" s="10" t="s">
        <v>90</v>
      </c>
      <c r="B14" s="9"/>
    </row>
    <row r="15" spans="1:2" x14ac:dyDescent="0.25">
      <c r="A15" s="10" t="s">
        <v>91</v>
      </c>
      <c r="B15" s="9">
        <v>777</v>
      </c>
    </row>
    <row r="16" spans="1:2" x14ac:dyDescent="0.25">
      <c r="A16" s="7" t="s">
        <v>13</v>
      </c>
      <c r="B16" s="8"/>
    </row>
    <row r="17" spans="1:6" x14ac:dyDescent="0.25">
      <c r="A17" s="7" t="s">
        <v>18</v>
      </c>
      <c r="B17" s="8"/>
    </row>
    <row r="18" spans="1:6" ht="15.75" thickBot="1" x14ac:dyDescent="0.3">
      <c r="A18" s="47" t="s">
        <v>19</v>
      </c>
      <c r="B18" s="48">
        <v>777</v>
      </c>
    </row>
    <row r="21" spans="1:6" ht="15.75" thickBot="1" x14ac:dyDescent="0.3">
      <c r="B21" s="2" t="s">
        <v>0</v>
      </c>
    </row>
    <row r="22" spans="1:6" ht="15.75" thickBot="1" x14ac:dyDescent="0.3">
      <c r="A22" s="49" t="s">
        <v>5</v>
      </c>
      <c r="B22" s="50">
        <f>B8</f>
        <v>378252</v>
      </c>
      <c r="C22" t="s">
        <v>92</v>
      </c>
    </row>
    <row r="24" spans="1:6" x14ac:dyDescent="0.25">
      <c r="A24" s="17"/>
      <c r="B24" s="17" t="s">
        <v>29</v>
      </c>
      <c r="C24" s="17"/>
      <c r="D24" s="17" t="s">
        <v>31</v>
      </c>
      <c r="E24" s="17" t="s">
        <v>32</v>
      </c>
    </row>
    <row r="25" spans="1:6" x14ac:dyDescent="0.25">
      <c r="A25" s="25" t="s">
        <v>93</v>
      </c>
      <c r="B25" s="18">
        <v>15200000</v>
      </c>
      <c r="C25" s="17"/>
      <c r="D25" s="17">
        <v>24.885000000000002</v>
      </c>
      <c r="E25" s="18">
        <f>B25*D25</f>
        <v>378252000</v>
      </c>
      <c r="F25" s="32"/>
    </row>
    <row r="27" spans="1:6" ht="20.25" customHeight="1" x14ac:dyDescent="0.25">
      <c r="A27" s="69" t="s">
        <v>121</v>
      </c>
      <c r="B27" s="69"/>
      <c r="C27" s="69"/>
      <c r="D27" s="69"/>
      <c r="E27" s="69"/>
    </row>
    <row r="28" spans="1:6" ht="27" customHeight="1" x14ac:dyDescent="0.25">
      <c r="A28" s="69"/>
      <c r="B28" s="69"/>
      <c r="C28" s="69"/>
      <c r="D28" s="69"/>
      <c r="E28" s="69"/>
    </row>
    <row r="30" spans="1:6" x14ac:dyDescent="0.25">
      <c r="A30" s="1"/>
    </row>
    <row r="32" spans="1:6" ht="15.75" thickBot="1" x14ac:dyDescent="0.3">
      <c r="B32" s="2" t="s">
        <v>94</v>
      </c>
    </row>
    <row r="33" spans="1:8" ht="15.75" thickBot="1" x14ac:dyDescent="0.3">
      <c r="A33" s="49" t="s">
        <v>10</v>
      </c>
      <c r="B33" s="50">
        <f>B12</f>
        <v>3405242</v>
      </c>
      <c r="C33" t="s">
        <v>95</v>
      </c>
    </row>
    <row r="36" spans="1:8" x14ac:dyDescent="0.25">
      <c r="A36" s="26" t="s">
        <v>96</v>
      </c>
      <c r="B36" s="26" t="s">
        <v>97</v>
      </c>
      <c r="F36" s="2" t="s">
        <v>98</v>
      </c>
      <c r="G36" s="42"/>
      <c r="H36" s="42"/>
    </row>
    <row r="37" spans="1:8" x14ac:dyDescent="0.25">
      <c r="A37" s="17" t="s">
        <v>99</v>
      </c>
      <c r="B37" s="17" t="s">
        <v>100</v>
      </c>
      <c r="C37" s="18">
        <v>29500000</v>
      </c>
      <c r="D37" s="17" t="s">
        <v>46</v>
      </c>
      <c r="E37" s="17">
        <v>24.885000000000002</v>
      </c>
      <c r="F37" s="18">
        <f>C37*E37</f>
        <v>734107500</v>
      </c>
      <c r="G37" s="43"/>
      <c r="H37" s="42"/>
    </row>
    <row r="38" spans="1:8" x14ac:dyDescent="0.25">
      <c r="A38" s="17" t="s">
        <v>101</v>
      </c>
      <c r="B38" s="17" t="s">
        <v>100</v>
      </c>
      <c r="C38" s="18">
        <v>15897800</v>
      </c>
      <c r="D38" s="27" t="s">
        <v>102</v>
      </c>
      <c r="E38" s="17">
        <v>22.934999999999999</v>
      </c>
      <c r="F38" s="18">
        <f t="shared" ref="F38:F39" si="0">C38*E38</f>
        <v>364616043</v>
      </c>
      <c r="G38" s="43"/>
      <c r="H38" s="42"/>
    </row>
    <row r="39" spans="1:8" x14ac:dyDescent="0.25">
      <c r="A39" s="17" t="s">
        <v>103</v>
      </c>
      <c r="B39" s="17" t="s">
        <v>100</v>
      </c>
      <c r="C39" s="28">
        <v>92687110.019999996</v>
      </c>
      <c r="D39" s="17" t="s">
        <v>46</v>
      </c>
      <c r="E39" s="17">
        <v>24.885000000000002</v>
      </c>
      <c r="F39" s="18">
        <f t="shared" si="0"/>
        <v>2306518732.8477001</v>
      </c>
      <c r="G39" s="43"/>
      <c r="H39" s="42"/>
    </row>
    <row r="40" spans="1:8" x14ac:dyDescent="0.25">
      <c r="A40" s="17" t="s">
        <v>60</v>
      </c>
      <c r="B40" s="29"/>
      <c r="C40" s="28"/>
      <c r="D40" s="17"/>
      <c r="E40" s="17"/>
      <c r="F40" s="51">
        <f>SUM(F37:F39)</f>
        <v>3405242275.8477001</v>
      </c>
    </row>
    <row r="43" spans="1:8" ht="15.75" thickBot="1" x14ac:dyDescent="0.3">
      <c r="B43" s="2" t="s">
        <v>94</v>
      </c>
    </row>
    <row r="44" spans="1:8" ht="15.75" thickBot="1" x14ac:dyDescent="0.3">
      <c r="A44" s="49" t="s">
        <v>19</v>
      </c>
      <c r="B44" s="50">
        <f>B18</f>
        <v>777</v>
      </c>
    </row>
    <row r="45" spans="1:8" x14ac:dyDescent="0.25">
      <c r="A45" t="s">
        <v>104</v>
      </c>
    </row>
  </sheetData>
  <sheetProtection algorithmName="SHA-512" hashValue="Fy3ImHZ/QMzfmffYO37brRE/9o6STAycS3isazH/jkmAUCrWXr+wNiK0zDt86j5jQp2bxoEh+cBsdE8j/eLGNQ==" saltValue="gA6OXSNc1ns9kbIXwyMYRA==" spinCount="100000" sheet="1" objects="1" scenarios="1" selectLockedCells="1" sort="0" autoFilter="0" selectUnlockedCells="1"/>
  <mergeCells count="1">
    <mergeCell ref="A27:E28"/>
  </mergeCells>
  <pageMargins left="0.70866141732283472" right="0.70866141732283472" top="0.78740157480314965" bottom="0.78740157480314965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Krátkodobé závazky</vt:lpstr>
      <vt:lpstr>Dlouhodobé závazky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Mokry, Jindrich</dc:creator>
  <cp:lastModifiedBy>Wolf Theiss</cp:lastModifiedBy>
  <cp:lastPrinted>2024-03-01T12:13:51Z</cp:lastPrinted>
  <dcterms:created xsi:type="dcterms:W3CDTF">2024-01-22T11:00:51Z</dcterms:created>
  <dcterms:modified xsi:type="dcterms:W3CDTF">2024-03-10T08:50:42Z</dcterms:modified>
</cp:coreProperties>
</file>